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jcubillos_shd_gov_co/Documents/Documentos/Revisión DDP/Vigencia 2026/Docs 11_Austeridad_Gestión/Consolidación_ajuste_Austeridad/"/>
    </mc:Choice>
  </mc:AlternateContent>
  <xr:revisionPtr revIDLastSave="17" documentId="13_ncr:1_{C1EF4512-5500-4420-99EA-B4CDE8E5FE57}" xr6:coauthVersionLast="47" xr6:coauthVersionMax="47" xr10:uidLastSave="{BCDE3F4C-661C-4716-91E4-E9DC1342D455}"/>
  <bookViews>
    <workbookView xWindow="-120" yWindow="-120" windowWidth="29040" windowHeight="15720" tabRatio="795" activeTab="3" xr2:uid="{C6A8FC89-ADE9-490F-8A87-D3E0A94D164E}"/>
  </bookViews>
  <sheets>
    <sheet name="Instrucciones_Generales" sheetId="12" r:id="rId1"/>
    <sheet name="Información_IND_Austeridad_2025" sheetId="1" r:id="rId2"/>
    <sheet name="Inf_A_2025_Art_20_21" sheetId="10" r:id="rId3"/>
    <sheet name="Inf_A_2025_Art_6" sheetId="11" r:id="rId4"/>
    <sheet name="Base_metas" sheetId="2" state="hidden" r:id="rId5"/>
    <sheet name="Rubros_2025_anexo" sheetId="3" state="hidden" r:id="rId6"/>
    <sheet name="Listas" sheetId="6" state="hidden" r:id="rId7"/>
  </sheets>
  <definedNames>
    <definedName name="_xlnm._FilterDatabase" localSheetId="4" hidden="1">Base_metas!$A$1:$Z$1495</definedName>
    <definedName name="_xlnm._FilterDatabase" localSheetId="2" hidden="1">Inf_A_2025_Art_20_21!$A$9:$M$28</definedName>
    <definedName name="_xlnm._FilterDatabase" localSheetId="3" hidden="1">Inf_A_2025_Art_6!$A$9:$M$28</definedName>
    <definedName name="_xlnm._FilterDatabase" localSheetId="1" hidden="1">Información_IND_Austeridad_2025!$A$9:$M$28</definedName>
    <definedName name="Administracion_central">#REF!</definedName>
    <definedName name="Administración_Central">Listas!$C$2:$C$16</definedName>
    <definedName name="Administración_Central_AMBIENTE">Listas!$K$2</definedName>
    <definedName name="Administración_Central_CULTURA_RECREACIÓN_Y_DEPORTE">Listas!$M$2</definedName>
    <definedName name="Administración_Central_DESARROLLO_ECONÓMICO_INDUSTRIA_Y_TURISMO">Listas!$P$2</definedName>
    <definedName name="Administración_Central_EDUCACIÓN">Listas!$R$2</definedName>
    <definedName name="Administración_Central_GESTIÓN_JURÍDICA">Listas!$V$2</definedName>
    <definedName name="Administración_Central_GESTIÓN_PÚBLICA">Listas!$W$2:$W$3</definedName>
    <definedName name="Administración_Central_GOBIERNO">Listas!$X$2:$X$3</definedName>
    <definedName name="Administración_Central_HÁBITAT">Listas!$AA$2</definedName>
    <definedName name="Administración_Central_HACIENDA">Listas!$AD$2:$AD$5</definedName>
    <definedName name="Administración_Central_INTEGRACIÓN_SOCIAL">Listas!$AG$2</definedName>
    <definedName name="Administración_Central_MOVILIDAD">Listas!$AI$2:$AI$3</definedName>
    <definedName name="Administración_Central_MUJERES">Listas!$AL$2</definedName>
    <definedName name="Administración_Central_PLANEACIÓN">Listas!$AM$2</definedName>
    <definedName name="Administración_Central_SALUD">Listas!$AN$2</definedName>
    <definedName name="Administración_Central_SEGURIDAD_CONVIVENCIA_Y_JUSTICIA">Listas!$AR$2:$AR$4</definedName>
    <definedName name="Clasifiacion">#REF!</definedName>
    <definedName name="Clasificacion">Listas!$A$2:$A$8</definedName>
    <definedName name="EICD">Listas!$E$2:$E$6</definedName>
    <definedName name="EICD_CULTURA_RECREACIÓN_Y_DEPORTE">Listas!$N$2</definedName>
    <definedName name="EICD_HÁBITAT">Listas!$AB$2:$AB$4</definedName>
    <definedName name="EICD_HACIENDA">Listas!$AE$2</definedName>
    <definedName name="EICD_MOVILIDAD">Listas!$AJ$2:$AJ$3</definedName>
    <definedName name="EICD_SALUD">Listas!$AO$2</definedName>
    <definedName name="Ente_autonomo">#REF!</definedName>
    <definedName name="Ente_Autónomo">Listas!$F$2</definedName>
    <definedName name="Ente_Autónomo_EDUCACIÓN">Listas!$S$2</definedName>
    <definedName name="Ente_Control">Listas!$G$2</definedName>
    <definedName name="Ente_Control_ENTES_DE_CONTROL">Listas!$U$2:$U$5</definedName>
    <definedName name="Entes_de_control">#REF!</definedName>
    <definedName name="ESES">Listas!$H$2</definedName>
    <definedName name="ESES_SALUD">Listas!$AP$2:$AP$5</definedName>
    <definedName name="Establecimientos_publicos">#REF!</definedName>
    <definedName name="Establecimientos_Públicos">Listas!$D$2:$D$12</definedName>
    <definedName name="Establecimientos_Públicos_AMBIENTE">Listas!$L$2:$L$4</definedName>
    <definedName name="Establecimientos_Públicos_CULTURA_RECREACIÓN_Y_DEPORTE">Listas!$O$2:$O$6</definedName>
    <definedName name="Establecimientos_Públicos_DESARROLLO_ECONÓMICO_INDUSTRIA_Y_TURISMO">Listas!$Q$2:$Q$4</definedName>
    <definedName name="Establecimientos_Públicos_EDUCACIÓN">Listas!$T$2:$T$3</definedName>
    <definedName name="Establecimientos_Públicos_GOBIERNO">Listas!$Y$2</definedName>
    <definedName name="Establecimientos_Públicos_HÁBITAT">Listas!$AC$2:$AC$3</definedName>
    <definedName name="Establecimientos_Públicos_HACIENDA">Listas!$AF$2:$AF$4</definedName>
    <definedName name="Establecimientos_Públicos_INTEGRACIÓN_SOCIAL">Listas!$AH$2</definedName>
    <definedName name="Establecimientos_Públicos_MOVILIDAD">Listas!$AK$2:$AK$3</definedName>
    <definedName name="Establecimientos_Públicos_SALUD">Listas!$AQ$2</definedName>
    <definedName name="FDL">Listas!$I$2</definedName>
    <definedName name="FDL_GOBIERNO">Listas!$Z$2:$Z$21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1" l="1"/>
  <c r="R22" i="10"/>
  <c r="R21" i="10"/>
  <c r="R11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B34" i="11"/>
  <c r="Y22" i="10"/>
  <c r="Y21" i="10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Q28" i="11"/>
  <c r="Q27" i="11"/>
  <c r="Q26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AA11" i="11"/>
  <c r="Y11" i="11"/>
  <c r="Q11" i="11"/>
  <c r="B7" i="11"/>
  <c r="A11" i="11" s="1" a="1"/>
  <c r="Q25" i="11" s="1"/>
  <c r="B6" i="11"/>
  <c r="B5" i="11"/>
  <c r="B7" i="10"/>
  <c r="A11" i="10" s="1" a="1"/>
  <c r="Y27" i="10" s="1"/>
  <c r="B6" i="10"/>
  <c r="B5" i="10"/>
  <c r="Q28" i="10"/>
  <c r="Q27" i="10"/>
  <c r="Q26" i="10"/>
  <c r="Q25" i="10"/>
  <c r="Q24" i="10"/>
  <c r="Q23" i="10"/>
  <c r="Q20" i="10"/>
  <c r="Q19" i="10"/>
  <c r="Q18" i="10"/>
  <c r="Q17" i="10"/>
  <c r="Q16" i="10"/>
  <c r="Q15" i="10"/>
  <c r="Q14" i="10"/>
  <c r="Q13" i="10"/>
  <c r="Q12" i="10"/>
  <c r="AA11" i="10"/>
  <c r="Y11" i="10"/>
  <c r="Q11" i="10"/>
  <c r="AA11" i="1"/>
  <c r="H11" i="10" l="1" a="1"/>
  <c r="Q21" i="10"/>
  <c r="Q22" i="10"/>
  <c r="H11" i="11" a="1"/>
  <c r="D25" i="11"/>
  <c r="D21" i="11"/>
  <c r="D17" i="11"/>
  <c r="D13" i="11"/>
  <c r="Y28" i="11"/>
  <c r="R27" i="11"/>
  <c r="Y24" i="11"/>
  <c r="R23" i="11"/>
  <c r="Y20" i="11"/>
  <c r="R19" i="11"/>
  <c r="Y16" i="11"/>
  <c r="R15" i="11"/>
  <c r="Y12" i="11"/>
  <c r="R11" i="11"/>
  <c r="D26" i="11"/>
  <c r="D22" i="11"/>
  <c r="D18" i="11"/>
  <c r="D14" i="11"/>
  <c r="R28" i="11"/>
  <c r="R24" i="11"/>
  <c r="Y21" i="11"/>
  <c r="R20" i="11"/>
  <c r="Y17" i="11"/>
  <c r="R16" i="11"/>
  <c r="Y13" i="11"/>
  <c r="R12" i="11"/>
  <c r="R26" i="11"/>
  <c r="Y19" i="11"/>
  <c r="D24" i="11"/>
  <c r="R21" i="11"/>
  <c r="D15" i="11"/>
  <c r="Y23" i="11"/>
  <c r="Y14" i="11"/>
  <c r="D11" i="11"/>
  <c r="D19" i="11"/>
  <c r="A11" i="11"/>
  <c r="D28" i="11"/>
  <c r="Y18" i="11"/>
  <c r="Y27" i="11"/>
  <c r="R14" i="11"/>
  <c r="D23" i="11"/>
  <c r="Y22" i="11"/>
  <c r="R18" i="11"/>
  <c r="D12" i="11"/>
  <c r="D27" i="11"/>
  <c r="Y26" i="11"/>
  <c r="Y15" i="11"/>
  <c r="D16" i="11"/>
  <c r="R22" i="11"/>
  <c r="R17" i="11"/>
  <c r="R13" i="11"/>
  <c r="D20" i="11"/>
  <c r="Y23" i="10"/>
  <c r="Y19" i="10"/>
  <c r="D24" i="10"/>
  <c r="Y15" i="10"/>
  <c r="D20" i="10"/>
  <c r="D16" i="10"/>
  <c r="D12" i="10"/>
  <c r="R26" i="10"/>
  <c r="R18" i="10"/>
  <c r="D25" i="10"/>
  <c r="D21" i="10"/>
  <c r="D17" i="10"/>
  <c r="D13" i="10"/>
  <c r="R19" i="10"/>
  <c r="R15" i="10"/>
  <c r="Y12" i="10"/>
  <c r="R11" i="10"/>
  <c r="D22" i="10"/>
  <c r="R28" i="10"/>
  <c r="R16" i="10"/>
  <c r="R12" i="10"/>
  <c r="Y28" i="10"/>
  <c r="R27" i="10"/>
  <c r="Y24" i="10"/>
  <c r="R23" i="10"/>
  <c r="Y20" i="10"/>
  <c r="Y16" i="10"/>
  <c r="D26" i="10"/>
  <c r="D18" i="10"/>
  <c r="D14" i="10"/>
  <c r="Y25" i="10"/>
  <c r="R24" i="10"/>
  <c r="R20" i="10"/>
  <c r="Y17" i="10"/>
  <c r="Y13" i="10"/>
  <c r="D27" i="10"/>
  <c r="D23" i="10"/>
  <c r="D19" i="10"/>
  <c r="D15" i="10"/>
  <c r="Y26" i="10"/>
  <c r="R25" i="10"/>
  <c r="Y18" i="10"/>
  <c r="R17" i="10"/>
  <c r="Y14" i="10"/>
  <c r="R13" i="10"/>
  <c r="R14" i="10"/>
  <c r="D28" i="10"/>
  <c r="A11" i="10"/>
  <c r="D11" i="10"/>
  <c r="G17" i="10" l="1"/>
  <c r="F21" i="10"/>
  <c r="G21" i="10"/>
  <c r="F13" i="10"/>
  <c r="G13" i="10"/>
  <c r="F25" i="10"/>
  <c r="G25" i="10"/>
  <c r="F17" i="10"/>
  <c r="E25" i="10"/>
  <c r="S25" i="10" s="1"/>
  <c r="T25" i="10" s="1"/>
  <c r="U25" i="10" s="1"/>
  <c r="E20" i="10"/>
  <c r="S20" i="10" s="1"/>
  <c r="E16" i="10"/>
  <c r="S16" i="10" s="1"/>
  <c r="E12" i="10"/>
  <c r="S12" i="10" s="1"/>
  <c r="L25" i="10"/>
  <c r="M25" i="10" s="1"/>
  <c r="L21" i="10"/>
  <c r="L17" i="10"/>
  <c r="L13" i="10"/>
  <c r="E24" i="10"/>
  <c r="S24" i="10" s="1"/>
  <c r="E28" i="10"/>
  <c r="S28" i="10" s="1"/>
  <c r="F12" i="10"/>
  <c r="F16" i="10"/>
  <c r="F20" i="10"/>
  <c r="F24" i="10"/>
  <c r="F28" i="10"/>
  <c r="G12" i="10"/>
  <c r="G16" i="10"/>
  <c r="G20" i="10"/>
  <c r="G24" i="10"/>
  <c r="G28" i="10"/>
  <c r="G11" i="10"/>
  <c r="L12" i="10"/>
  <c r="M12" i="10" s="1"/>
  <c r="L16" i="10"/>
  <c r="M16" i="10" s="1"/>
  <c r="L20" i="10"/>
  <c r="M20" i="10" s="1"/>
  <c r="L24" i="10"/>
  <c r="M24" i="10" s="1"/>
  <c r="L28" i="10"/>
  <c r="M28" i="10" s="1"/>
  <c r="E19" i="10"/>
  <c r="E27" i="10"/>
  <c r="S27" i="10" s="1"/>
  <c r="H11" i="10"/>
  <c r="E11" i="10" s="1"/>
  <c r="F15" i="10"/>
  <c r="F19" i="10"/>
  <c r="F23" i="10"/>
  <c r="G15" i="10"/>
  <c r="G27" i="10"/>
  <c r="L27" i="10"/>
  <c r="M27" i="10" s="1"/>
  <c r="E26" i="10"/>
  <c r="S26" i="10" s="1"/>
  <c r="F14" i="10"/>
  <c r="G26" i="10"/>
  <c r="E15" i="10"/>
  <c r="S15" i="10" s="1"/>
  <c r="T15" i="10" s="1"/>
  <c r="U15" i="10" s="1"/>
  <c r="F27" i="10"/>
  <c r="T27" i="10" s="1"/>
  <c r="U27" i="10" s="1"/>
  <c r="L11" i="10"/>
  <c r="G19" i="10"/>
  <c r="G23" i="10"/>
  <c r="L15" i="10"/>
  <c r="L19" i="10"/>
  <c r="L23" i="10"/>
  <c r="E14" i="10"/>
  <c r="S14" i="10" s="1"/>
  <c r="E18" i="10"/>
  <c r="S18" i="10" s="1"/>
  <c r="E22" i="10"/>
  <c r="S22" i="10" s="1"/>
  <c r="F18" i="10"/>
  <c r="F22" i="10"/>
  <c r="F26" i="10"/>
  <c r="G14" i="10"/>
  <c r="G18" i="10"/>
  <c r="G22" i="10"/>
  <c r="L14" i="10"/>
  <c r="M14" i="10" s="1"/>
  <c r="L18" i="10"/>
  <c r="L22" i="10"/>
  <c r="L26" i="10"/>
  <c r="E13" i="10"/>
  <c r="S13" i="10" s="1"/>
  <c r="T13" i="10" s="1"/>
  <c r="E17" i="10"/>
  <c r="S17" i="10" s="1"/>
  <c r="E21" i="10"/>
  <c r="S21" i="10" s="1"/>
  <c r="T21" i="10" s="1"/>
  <c r="U21" i="10" s="1"/>
  <c r="E23" i="10"/>
  <c r="H11" i="11"/>
  <c r="E11" i="11" s="1"/>
  <c r="S11" i="11" s="1"/>
  <c r="F11" i="10"/>
  <c r="L23" i="11"/>
  <c r="L22" i="11"/>
  <c r="L21" i="11"/>
  <c r="F16" i="11"/>
  <c r="L27" i="11"/>
  <c r="L26" i="11"/>
  <c r="E17" i="11"/>
  <c r="S17" i="11" s="1"/>
  <c r="S25" i="11"/>
  <c r="E14" i="11"/>
  <c r="S14" i="11" s="1"/>
  <c r="E15" i="11"/>
  <c r="S15" i="11" s="1"/>
  <c r="G21" i="11"/>
  <c r="L20" i="11"/>
  <c r="F24" i="11"/>
  <c r="E18" i="11"/>
  <c r="S18" i="11" s="1"/>
  <c r="G13" i="11"/>
  <c r="L12" i="11"/>
  <c r="E16" i="11"/>
  <c r="S16" i="11" s="1"/>
  <c r="L13" i="11"/>
  <c r="E22" i="11"/>
  <c r="S22" i="11" s="1"/>
  <c r="G11" i="11"/>
  <c r="E23" i="11"/>
  <c r="S23" i="11" s="1"/>
  <c r="G20" i="11"/>
  <c r="F15" i="11"/>
  <c r="E26" i="11"/>
  <c r="S26" i="11" s="1"/>
  <c r="L28" i="11"/>
  <c r="F21" i="11"/>
  <c r="E20" i="11"/>
  <c r="S20" i="11" s="1"/>
  <c r="F19" i="11"/>
  <c r="F14" i="11"/>
  <c r="L17" i="11"/>
  <c r="G12" i="11"/>
  <c r="F23" i="11"/>
  <c r="F18" i="11"/>
  <c r="F13" i="11"/>
  <c r="L25" i="11"/>
  <c r="F27" i="11"/>
  <c r="F22" i="11"/>
  <c r="E21" i="11"/>
  <c r="S21" i="11" s="1"/>
  <c r="L24" i="11"/>
  <c r="L11" i="11"/>
  <c r="F26" i="11"/>
  <c r="G28" i="11"/>
  <c r="L16" i="11"/>
  <c r="G15" i="11"/>
  <c r="G14" i="11"/>
  <c r="G17" i="11"/>
  <c r="F12" i="11"/>
  <c r="G19" i="11"/>
  <c r="G18" i="11"/>
  <c r="E13" i="11"/>
  <c r="S13" i="11" s="1"/>
  <c r="G23" i="11"/>
  <c r="G22" i="11"/>
  <c r="F28" i="11"/>
  <c r="G16" i="11"/>
  <c r="G27" i="11"/>
  <c r="G26" i="11"/>
  <c r="E19" i="11"/>
  <c r="S19" i="11" s="1"/>
  <c r="E12" i="11"/>
  <c r="S12" i="11" s="1"/>
  <c r="E24" i="11"/>
  <c r="S24" i="11" s="1"/>
  <c r="L15" i="11"/>
  <c r="L14" i="11"/>
  <c r="F17" i="11"/>
  <c r="E27" i="11"/>
  <c r="S27" i="11" s="1"/>
  <c r="G24" i="11"/>
  <c r="L19" i="11"/>
  <c r="L18" i="11"/>
  <c r="E28" i="11"/>
  <c r="S28" i="11" s="1"/>
  <c r="F20" i="11"/>
  <c r="B38" i="11"/>
  <c r="T20" i="10" l="1"/>
  <c r="U13" i="10"/>
  <c r="M15" i="10"/>
  <c r="T16" i="10"/>
  <c r="M26" i="10"/>
  <c r="M22" i="10"/>
  <c r="M18" i="10"/>
  <c r="T22" i="10"/>
  <c r="U22" i="10" s="1"/>
  <c r="T18" i="10"/>
  <c r="U18" i="10" s="1"/>
  <c r="M21" i="10"/>
  <c r="M17" i="10"/>
  <c r="M13" i="10"/>
  <c r="T17" i="10"/>
  <c r="U17" i="10" s="1"/>
  <c r="U20" i="10"/>
  <c r="S23" i="10"/>
  <c r="T23" i="10" s="1"/>
  <c r="U23" i="10" s="1"/>
  <c r="M23" i="10"/>
  <c r="T12" i="10"/>
  <c r="U12" i="10" s="1"/>
  <c r="T26" i="10"/>
  <c r="U26" i="10" s="1"/>
  <c r="T14" i="10"/>
  <c r="U14" i="10" s="1"/>
  <c r="T24" i="10"/>
  <c r="U24" i="10" s="1"/>
  <c r="T28" i="10"/>
  <c r="U28" i="10" s="1"/>
  <c r="U16" i="10"/>
  <c r="S19" i="10"/>
  <c r="T19" i="10" s="1"/>
  <c r="U19" i="10" s="1"/>
  <c r="M19" i="10"/>
  <c r="S11" i="10"/>
  <c r="T11" i="10" s="1"/>
  <c r="U11" i="10" s="1"/>
  <c r="M11" i="10"/>
  <c r="M23" i="11"/>
  <c r="M28" i="11"/>
  <c r="T27" i="11"/>
  <c r="U27" i="11" s="1"/>
  <c r="M21" i="11"/>
  <c r="F11" i="11"/>
  <c r="T11" i="11" s="1"/>
  <c r="U11" i="11" s="1"/>
  <c r="M11" i="11"/>
  <c r="T28" i="11"/>
  <c r="U28" i="11" s="1"/>
  <c r="T24" i="11"/>
  <c r="U24" i="11" s="1"/>
  <c r="T12" i="11"/>
  <c r="U12" i="11" s="1"/>
  <c r="M16" i="11"/>
  <c r="T15" i="11"/>
  <c r="U15" i="11" s="1"/>
  <c r="M22" i="11"/>
  <c r="T13" i="11"/>
  <c r="U13" i="11" s="1"/>
  <c r="T20" i="11"/>
  <c r="U20" i="11" s="1"/>
  <c r="M15" i="11"/>
  <c r="T18" i="11"/>
  <c r="U18" i="11" s="1"/>
  <c r="X25" i="11"/>
  <c r="Y25" i="11" s="1"/>
  <c r="T21" i="11"/>
  <c r="U21" i="11" s="1"/>
  <c r="M20" i="11"/>
  <c r="T25" i="11"/>
  <c r="U25" i="11" s="1"/>
  <c r="M17" i="11"/>
  <c r="T16" i="11"/>
  <c r="U16" i="11" s="1"/>
  <c r="M27" i="11"/>
  <c r="M14" i="11"/>
  <c r="M25" i="11"/>
  <c r="T19" i="11"/>
  <c r="U19" i="11" s="1"/>
  <c r="M12" i="11"/>
  <c r="T17" i="11"/>
  <c r="U17" i="11" s="1"/>
  <c r="T22" i="11"/>
  <c r="U22" i="11" s="1"/>
  <c r="M19" i="11"/>
  <c r="M18" i="11"/>
  <c r="M24" i="11"/>
  <c r="M13" i="11"/>
  <c r="T14" i="11"/>
  <c r="U14" i="11" s="1"/>
  <c r="T26" i="11"/>
  <c r="U26" i="11" s="1"/>
  <c r="M26" i="11"/>
  <c r="T23" i="11"/>
  <c r="U23" i="11" s="1"/>
  <c r="H11" i="1" l="1" a="1"/>
  <c r="H11" i="1" s="1"/>
  <c r="Y11" i="1"/>
  <c r="A11" i="1" l="1" a="1"/>
  <c r="Q28" i="1" l="1"/>
  <c r="Q13" i="1"/>
  <c r="Q24" i="1"/>
  <c r="Q23" i="1"/>
  <c r="Q18" i="1"/>
  <c r="Q15" i="1"/>
  <c r="Q27" i="1"/>
  <c r="Q12" i="1"/>
  <c r="Q11" i="1"/>
  <c r="Q26" i="1"/>
  <c r="Q20" i="1"/>
  <c r="Q17" i="1"/>
  <c r="Q16" i="1"/>
  <c r="Q14" i="1"/>
  <c r="Q19" i="1"/>
  <c r="Q25" i="1"/>
  <c r="Q22" i="1"/>
  <c r="Q21" i="1"/>
  <c r="D11" i="1"/>
  <c r="E11" i="1"/>
  <c r="S11" i="1" s="1"/>
  <c r="L24" i="1"/>
  <c r="L22" i="1"/>
  <c r="L21" i="1"/>
  <c r="L20" i="1"/>
  <c r="L19" i="1"/>
  <c r="L18" i="1"/>
  <c r="L17" i="1"/>
  <c r="L16" i="1"/>
  <c r="L15" i="1"/>
  <c r="L14" i="1"/>
  <c r="L13" i="1"/>
  <c r="L28" i="1"/>
  <c r="L12" i="1"/>
  <c r="L27" i="1"/>
  <c r="L23" i="1"/>
  <c r="L11" i="1"/>
  <c r="L25" i="1"/>
  <c r="L26" i="1"/>
  <c r="F23" i="1"/>
  <c r="E26" i="1"/>
  <c r="S26" i="1" s="1"/>
  <c r="E23" i="1"/>
  <c r="S23" i="1" s="1"/>
  <c r="S20" i="1"/>
  <c r="S17" i="1"/>
  <c r="E14" i="1"/>
  <c r="S14" i="1" s="1"/>
  <c r="G13" i="1"/>
  <c r="F22" i="1"/>
  <c r="E25" i="1"/>
  <c r="S25" i="1" s="1"/>
  <c r="G18" i="1"/>
  <c r="G12" i="1"/>
  <c r="F18" i="1"/>
  <c r="F12" i="1"/>
  <c r="S24" i="1"/>
  <c r="E18" i="1"/>
  <c r="S18" i="1" s="1"/>
  <c r="E12" i="1"/>
  <c r="S12" i="1" s="1"/>
  <c r="G23" i="1"/>
  <c r="G11" i="1"/>
  <c r="F11" i="1"/>
  <c r="G28" i="1"/>
  <c r="G25" i="1"/>
  <c r="G22" i="1"/>
  <c r="G19" i="1"/>
  <c r="F28" i="1"/>
  <c r="F25" i="1"/>
  <c r="F19" i="1"/>
  <c r="F13" i="1"/>
  <c r="E28" i="1"/>
  <c r="S28" i="1" s="1"/>
  <c r="E22" i="1"/>
  <c r="S22" i="1" s="1"/>
  <c r="E19" i="1"/>
  <c r="S19" i="1" s="1"/>
  <c r="S16" i="1"/>
  <c r="E13" i="1"/>
  <c r="S13" i="1" s="1"/>
  <c r="G27" i="1"/>
  <c r="G21" i="1"/>
  <c r="G15" i="1"/>
  <c r="F27" i="1"/>
  <c r="F21" i="1"/>
  <c r="F15" i="1"/>
  <c r="E27" i="1"/>
  <c r="S27" i="1" s="1"/>
  <c r="E21" i="1"/>
  <c r="S21" i="1" s="1"/>
  <c r="E15" i="1"/>
  <c r="S15" i="1" s="1"/>
  <c r="G26" i="1"/>
  <c r="G14" i="1"/>
  <c r="F26" i="1"/>
  <c r="F14" i="1"/>
  <c r="A11" i="1"/>
  <c r="D25" i="1"/>
  <c r="D16" i="1"/>
  <c r="D24" i="1"/>
  <c r="D12" i="1"/>
  <c r="D26" i="1"/>
  <c r="D23" i="1"/>
  <c r="D20" i="1"/>
  <c r="D17" i="1"/>
  <c r="D14" i="1"/>
  <c r="D28" i="1"/>
  <c r="D22" i="1"/>
  <c r="D19" i="1"/>
  <c r="D13" i="1"/>
  <c r="D27" i="1"/>
  <c r="D21" i="1"/>
  <c r="D18" i="1"/>
  <c r="D15" i="1"/>
  <c r="A34" i="1" a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2" i="3"/>
  <c r="A34" i="1" l="1"/>
  <c r="T16" i="1"/>
  <c r="U16" i="1" s="1"/>
  <c r="T13" i="1"/>
  <c r="U13" i="1" s="1"/>
  <c r="T19" i="1"/>
  <c r="U19" i="1" s="1"/>
  <c r="M11" i="1"/>
  <c r="M12" i="1"/>
  <c r="T23" i="1"/>
  <c r="U23" i="1" s="1"/>
  <c r="T12" i="1"/>
  <c r="U12" i="1" s="1"/>
  <c r="T14" i="1"/>
  <c r="U14" i="1" s="1"/>
  <c r="M28" i="1"/>
  <c r="T18" i="1"/>
  <c r="U18" i="1" s="1"/>
  <c r="T17" i="1"/>
  <c r="U17" i="1" s="1"/>
  <c r="M13" i="1"/>
  <c r="M23" i="1"/>
  <c r="T27" i="1"/>
  <c r="U27" i="1" s="1"/>
  <c r="M15" i="1"/>
  <c r="M18" i="1"/>
  <c r="T24" i="1"/>
  <c r="U24" i="1" s="1"/>
  <c r="T25" i="1"/>
  <c r="U25" i="1" s="1"/>
  <c r="M20" i="1"/>
  <c r="M21" i="1"/>
  <c r="M26" i="1"/>
  <c r="M22" i="1"/>
  <c r="M27" i="1"/>
  <c r="M14" i="1"/>
  <c r="M16" i="1"/>
  <c r="M17" i="1"/>
  <c r="M19" i="1"/>
  <c r="M25" i="1"/>
  <c r="M24" i="1"/>
  <c r="T20" i="1"/>
  <c r="U20" i="1" s="1"/>
  <c r="T22" i="1"/>
  <c r="U22" i="1" s="1"/>
  <c r="T26" i="1"/>
  <c r="U26" i="1" s="1"/>
  <c r="T28" i="1"/>
  <c r="U28" i="1" s="1"/>
  <c r="T15" i="1"/>
  <c r="U15" i="1" s="1"/>
  <c r="T21" i="1"/>
  <c r="U21" i="1" s="1"/>
  <c r="T11" i="1"/>
  <c r="U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<sst xmlns="http://schemas.openxmlformats.org/spreadsheetml/2006/main" count="15439" uniqueCount="2063">
  <si>
    <t>C_U</t>
  </si>
  <si>
    <t>Sector</t>
  </si>
  <si>
    <t>COD</t>
  </si>
  <si>
    <t>ENTIDAD</t>
  </si>
  <si>
    <t>Clasificación</t>
  </si>
  <si>
    <t>CONCEPTO(Decreto 062 de 2024)</t>
  </si>
  <si>
    <t>Meta_2023</t>
  </si>
  <si>
    <t>Meta_constantes_2023</t>
  </si>
  <si>
    <t>Meta_2024</t>
  </si>
  <si>
    <t>Meta_constantes_2024</t>
  </si>
  <si>
    <t>Meta_2025</t>
  </si>
  <si>
    <t>Meta_constantes_2025</t>
  </si>
  <si>
    <t>Compromiso_2025_anexo</t>
  </si>
  <si>
    <t>Compromiso_2025_Plan</t>
  </si>
  <si>
    <t>Comp_2025_anexo_Cons</t>
  </si>
  <si>
    <t>Meta_2026</t>
  </si>
  <si>
    <t>Meta_constantes_2026</t>
  </si>
  <si>
    <t>Apr_Inicial 2026_anexo</t>
  </si>
  <si>
    <t>Apr_Inicial_2026_anexo_Cons</t>
  </si>
  <si>
    <t>Meta_2027</t>
  </si>
  <si>
    <t>Meta_constantes_2027</t>
  </si>
  <si>
    <t>0001-01-Artículo 10°.- Bono navideño.</t>
  </si>
  <si>
    <t>GOBIERNO</t>
  </si>
  <si>
    <t>0001-01</t>
  </si>
  <si>
    <t>0001-01 USAQUEN</t>
  </si>
  <si>
    <t>FDL</t>
  </si>
  <si>
    <t>Artículo 10°.- Bono navideño.</t>
  </si>
  <si>
    <t>0001-01-Artículo 11 -. Capacitación.</t>
  </si>
  <si>
    <t>Artículo 11 -. Capacitación.</t>
  </si>
  <si>
    <t>0001-01-Artículo 12 -. Bienestar.</t>
  </si>
  <si>
    <t>Artículo 12 -. Bienestar.</t>
  </si>
  <si>
    <t>0001-01-Artículo 13 -. Eventos y conmemoraciones.</t>
  </si>
  <si>
    <t>Artículo 13 -. Eventos y conmemoraciones.</t>
  </si>
  <si>
    <t>0001-01-Artículo 14 -. Fondos educativos.</t>
  </si>
  <si>
    <t>Artículo 14 -. Fondos educativos.</t>
  </si>
  <si>
    <t>0001-01-Artículo 15. Telefonía.</t>
  </si>
  <si>
    <t>Artículo 15. Telefonía.</t>
  </si>
  <si>
    <t>0001-01-Artículo 16 -. Vehículos oficiales.</t>
  </si>
  <si>
    <t>Artículo 16 -. Vehículos oficiales.</t>
  </si>
  <si>
    <t>0001-01-Artículo 17 -. Adquisición de vehículos y maquinaria.</t>
  </si>
  <si>
    <t>Artículo 17 -. Adquisición de vehículos y maquinaria.</t>
  </si>
  <si>
    <t>0001-01-Artículo 18 -. Fotocopiado, multicopiado e impresión.</t>
  </si>
  <si>
    <t>Artículo 18 -. Fotocopiado, multicopiado e impresión.</t>
  </si>
  <si>
    <t>0001-01-Artículo 19 -. Publicidad distrital.</t>
  </si>
  <si>
    <t>Artículo 19 -. Publicidad distrital.</t>
  </si>
  <si>
    <t>0001-01-Artículo 20 -. Cajas menores.</t>
  </si>
  <si>
    <t>0001-01-Artículo 21 -. Mantenimiento o reparación de bienes inmuebles o muebles.</t>
  </si>
  <si>
    <t>Artículo 21 -. Mantenimiento o reparación de bienes inmuebles o muebles.</t>
  </si>
  <si>
    <t>0001-01-Artículo 22 -. Suscripciones.</t>
  </si>
  <si>
    <t>Artículo 22 -. Suscripciones.</t>
  </si>
  <si>
    <t>0001-01-Artículo 23 -. Servicios públicos.</t>
  </si>
  <si>
    <t>Artículo 23 -. Servicios públicos.</t>
  </si>
  <si>
    <t>0001-01-Artículo 6°.- Reducción del gasto en CPS profesionales y de apoyo a la gestión.</t>
  </si>
  <si>
    <t>0001-01-Artículo 7°.- Horas extras, dominicales y festivos.</t>
  </si>
  <si>
    <t>Artículo 7°.- Horas extras, dominicales y festivos.</t>
  </si>
  <si>
    <t>0001-01-Artículo 8°.- Viáticos y gastos de viaje.</t>
  </si>
  <si>
    <t>Artículo 8°.- Viáticos y gastos de viaje.</t>
  </si>
  <si>
    <t>0001-01-Artículo 9°.- Compensación por vacaciones.</t>
  </si>
  <si>
    <t>Artículo 9°.- Compensación por vacaciones.</t>
  </si>
  <si>
    <t>0002-01-Artículo 10°.- Bono navideño.</t>
  </si>
  <si>
    <t>0002-01</t>
  </si>
  <si>
    <t>0002-01 CHAPINERO</t>
  </si>
  <si>
    <t>0002-01-Artículo 11 -. Capacitación.</t>
  </si>
  <si>
    <t>0002-01-Artículo 12 -. Bienestar.</t>
  </si>
  <si>
    <t>0002-01-Artículo 13 -. Eventos y conmemoraciones.</t>
  </si>
  <si>
    <t>0002-01-Artículo 14 -. Fondos educativos.</t>
  </si>
  <si>
    <t>0002-01-Artículo 15. Telefonía.</t>
  </si>
  <si>
    <t>0002-01-Artículo 16 -. Vehículos oficiales.</t>
  </si>
  <si>
    <t>0002-01-Artículo 17 -. Adquisición de vehículos y maquinaria.</t>
  </si>
  <si>
    <t>0002-01-Artículo 18 -. Fotocopiado, multicopiado e impresión.</t>
  </si>
  <si>
    <t>0002-01-Artículo 19 -. Publicidad distrital.</t>
  </si>
  <si>
    <t>0002-01-Artículo 20 -. Cajas menores.</t>
  </si>
  <si>
    <t>0002-01-Artículo 21 -. Mantenimiento o reparación de bienes inmuebles o muebles.</t>
  </si>
  <si>
    <t>0002-01-Artículo 22 -. Suscripciones.</t>
  </si>
  <si>
    <t>0002-01-Artículo 23 -. Servicios públicos.</t>
  </si>
  <si>
    <t>0002-01-Artículo 6°.- Reducción del gasto en CPS profesionales y de apoyo a la gestión.</t>
  </si>
  <si>
    <t>0002-01-Artículo 7°.- Horas extras, dominicales y festivos.</t>
  </si>
  <si>
    <t>0002-01-Artículo 8°.- Viáticos y gastos de viaje.</t>
  </si>
  <si>
    <t>0002-01-Artículo 9°.- Compensación por vacaciones.</t>
  </si>
  <si>
    <t>0003-01-Artículo 10°.- Bono navideño.</t>
  </si>
  <si>
    <t>0003-01</t>
  </si>
  <si>
    <t>0003-01 SANTAFE</t>
  </si>
  <si>
    <t>0003-01-Artículo 11 -. Capacitación.</t>
  </si>
  <si>
    <t>0003-01-Artículo 12 -. Bienestar.</t>
  </si>
  <si>
    <t>0003-01-Artículo 13 -. Eventos y conmemoraciones.</t>
  </si>
  <si>
    <t>0003-01-Artículo 14 -. Fondos educativos.</t>
  </si>
  <si>
    <t>0003-01-Artículo 15. Telefonía.</t>
  </si>
  <si>
    <t>0003-01-Artículo 16 -. Vehículos oficiales.</t>
  </si>
  <si>
    <t>0003-01-Artículo 17 -. Adquisición de vehículos y maquinaria.</t>
  </si>
  <si>
    <t>0003-01-Artículo 18 -. Fotocopiado, multicopiado e impresión.</t>
  </si>
  <si>
    <t>0003-01-Artículo 19 -. Publicidad distrital.</t>
  </si>
  <si>
    <t>0003-01-Artículo 20 -. Cajas menores.</t>
  </si>
  <si>
    <t>0003-01-Artículo 21 -. Mantenimiento o reparación de bienes inmuebles o muebles.</t>
  </si>
  <si>
    <t>0003-01-Artículo 22 -. Suscripciones.</t>
  </si>
  <si>
    <t>0003-01-Artículo 23 -. Servicios públicos.</t>
  </si>
  <si>
    <t>0003-01-Artículo 6°.- Reducción del gasto en CPS profesionales y de apoyo a la gestión.</t>
  </si>
  <si>
    <t>0003-01-Artículo 7°.- Horas extras, dominicales y festivos.</t>
  </si>
  <si>
    <t>0003-01-Artículo 8°.- Viáticos y gastos de viaje.</t>
  </si>
  <si>
    <t>0003-01-Artículo 9°.- Compensación por vacaciones.</t>
  </si>
  <si>
    <t>0004-01-Artículo 10°.- Bono navideño.</t>
  </si>
  <si>
    <t>0004-01</t>
  </si>
  <si>
    <t>0004-01 SAN CRISTOBAL</t>
  </si>
  <si>
    <t>0004-01-Artículo 11 -. Capacitación.</t>
  </si>
  <si>
    <t>0004-01-Artículo 12 -. Bienestar.</t>
  </si>
  <si>
    <t>0004-01-Artículo 13 -. Eventos y conmemoraciones.</t>
  </si>
  <si>
    <t>0004-01-Artículo 14 -. Fondos educativos.</t>
  </si>
  <si>
    <t>0004-01-Artículo 15. Telefonía.</t>
  </si>
  <si>
    <t>0004-01-Artículo 16 -. Vehículos oficiales.</t>
  </si>
  <si>
    <t>0004-01-Artículo 17 -. Adquisición de vehículos y maquinaria.</t>
  </si>
  <si>
    <t>0004-01-Artículo 18 -. Fotocopiado, multicopiado e impresión.</t>
  </si>
  <si>
    <t>0004-01-Artículo 19 -. Publicidad distrital.</t>
  </si>
  <si>
    <t>0004-01-Artículo 20 -. Cajas menores.</t>
  </si>
  <si>
    <t>0004-01-Artículo 21 -. Mantenimiento o reparación de bienes inmuebles o muebles.</t>
  </si>
  <si>
    <t>0004-01-Artículo 22 -. Suscripciones.</t>
  </si>
  <si>
    <t>0004-01-Artículo 23 -. Servicios públicos.</t>
  </si>
  <si>
    <t>0004-01-Artículo 6°.- Reducción del gasto en CPS profesionales y de apoyo a la gestión.</t>
  </si>
  <si>
    <t>0004-01-Artículo 7°.- Horas extras, dominicales y festivos.</t>
  </si>
  <si>
    <t>0004-01-Artículo 8°.- Viáticos y gastos de viaje.</t>
  </si>
  <si>
    <t>0004-01-Artículo 9°.- Compensación por vacaciones.</t>
  </si>
  <si>
    <t>0005-01-Artículo 10°.- Bono navideño.</t>
  </si>
  <si>
    <t>0005-01</t>
  </si>
  <si>
    <t>0005-01 USME</t>
  </si>
  <si>
    <t>0005-01-Artículo 11 -. Capacitación.</t>
  </si>
  <si>
    <t>0005-01-Artículo 12 -. Bienestar.</t>
  </si>
  <si>
    <t>0005-01-Artículo 13 -. Eventos y conmemoraciones.</t>
  </si>
  <si>
    <t>0005-01-Artículo 14 -. Fondos educativos.</t>
  </si>
  <si>
    <t>0005-01-Artículo 15. Telefonía.</t>
  </si>
  <si>
    <t>0005-01-Artículo 16 -. Vehículos oficiales.</t>
  </si>
  <si>
    <t>0005-01-Artículo 17 -. Adquisición de vehículos y maquinaria.</t>
  </si>
  <si>
    <t>0005-01-Artículo 18 -. Fotocopiado, multicopiado e impresión.</t>
  </si>
  <si>
    <t>0005-01-Artículo 19 -. Publicidad distrital.</t>
  </si>
  <si>
    <t>0005-01-Artículo 20 -. Cajas menores.</t>
  </si>
  <si>
    <t>0005-01-Artículo 21 -. Mantenimiento o reparación de bienes inmuebles o muebles.</t>
  </si>
  <si>
    <t>0005-01-Artículo 22 -. Suscripciones.</t>
  </si>
  <si>
    <t>0005-01-Artículo 23 -. Servicios públicos.</t>
  </si>
  <si>
    <t>0005-01-Artículo 6°.- Reducción del gasto en CPS profesionales y de apoyo a la gestión.</t>
  </si>
  <si>
    <t>0005-01-Artículo 7°.- Horas extras, dominicales y festivos.</t>
  </si>
  <si>
    <t>0005-01-Artículo 8°.- Viáticos y gastos de viaje.</t>
  </si>
  <si>
    <t>0005-01-Artículo 9°.- Compensación por vacaciones.</t>
  </si>
  <si>
    <t>0006-01-Artículo 10°.- Bono navideño.</t>
  </si>
  <si>
    <t>0006-01</t>
  </si>
  <si>
    <t>0006-01 TUNJUELITO</t>
  </si>
  <si>
    <t>0006-01-Artículo 11 -. Capacitación.</t>
  </si>
  <si>
    <t>0006-01-Artículo 12 -. Bienestar.</t>
  </si>
  <si>
    <t>0006-01-Artículo 13 -. Eventos y conmemoraciones.</t>
  </si>
  <si>
    <t>0006-01-Artículo 14 -. Fondos educativos.</t>
  </si>
  <si>
    <t>0006-01-Artículo 15. Telefonía.</t>
  </si>
  <si>
    <t>0006-01-Artículo 16 -. Vehículos oficiales.</t>
  </si>
  <si>
    <t>0006-01-Artículo 17 -. Adquisición de vehículos y maquinaria.</t>
  </si>
  <si>
    <t>0006-01-Artículo 18 -. Fotocopiado, multicopiado e impresión.</t>
  </si>
  <si>
    <t>0006-01-Artículo 19 -. Publicidad distrital.</t>
  </si>
  <si>
    <t>0006-01-Artículo 20 -. Cajas menores.</t>
  </si>
  <si>
    <t>0006-01-Artículo 21 -. Mantenimiento o reparación de bienes inmuebles o muebles.</t>
  </si>
  <si>
    <t>0006-01-Artículo 22 -. Suscripciones.</t>
  </si>
  <si>
    <t>0006-01-Artículo 23 -. Servicios públicos.</t>
  </si>
  <si>
    <t>0006-01-Artículo 6°.- Reducción del gasto en CPS profesionales y de apoyo a la gestión.</t>
  </si>
  <si>
    <t>0006-01-Artículo 7°.- Horas extras, dominicales y festivos.</t>
  </si>
  <si>
    <t>0006-01-Artículo 8°.- Viáticos y gastos de viaje.</t>
  </si>
  <si>
    <t>0006-01-Artículo 9°.- Compensación por vacaciones.</t>
  </si>
  <si>
    <t>0007-01-Artículo 10°.- Bono navideño.</t>
  </si>
  <si>
    <t>0007-01</t>
  </si>
  <si>
    <t>0007-01 BOSA</t>
  </si>
  <si>
    <t>0007-01-Artículo 11 -. Capacitación.</t>
  </si>
  <si>
    <t>0007-01-Artículo 12 -. Bienestar.</t>
  </si>
  <si>
    <t>0007-01-Artículo 13 -. Eventos y conmemoraciones.</t>
  </si>
  <si>
    <t>0007-01-Artículo 14 -. Fondos educativos.</t>
  </si>
  <si>
    <t>0007-01-Artículo 15. Telefonía.</t>
  </si>
  <si>
    <t>0007-01-Artículo 16 -. Vehículos oficiales.</t>
  </si>
  <si>
    <t>0007-01-Artículo 17 -. Adquisición de vehículos y maquinaria.</t>
  </si>
  <si>
    <t>0007-01-Artículo 18 -. Fotocopiado, multicopiado e impresión.</t>
  </si>
  <si>
    <t>0007-01-Artículo 19 -. Publicidad distrital.</t>
  </si>
  <si>
    <t>0007-01-Artículo 20 -. Cajas menores.</t>
  </si>
  <si>
    <t>0007-01-Artículo 21 -. Mantenimiento o reparación de bienes inmuebles o muebles.</t>
  </si>
  <si>
    <t>0007-01-Artículo 22 -. Suscripciones.</t>
  </si>
  <si>
    <t>0007-01-Artículo 23 -. Servicios públicos.</t>
  </si>
  <si>
    <t>0007-01-Artículo 6°.- Reducción del gasto en CPS profesionales y de apoyo a la gestión.</t>
  </si>
  <si>
    <t>0007-01-Artículo 7°.- Horas extras, dominicales y festivos.</t>
  </si>
  <si>
    <t>0007-01-Artículo 8°.- Viáticos y gastos de viaje.</t>
  </si>
  <si>
    <t>0007-01-Artículo 9°.- Compensación por vacaciones.</t>
  </si>
  <si>
    <t>0008-01-Artículo 10°.- Bono navideño.</t>
  </si>
  <si>
    <t>0008-01</t>
  </si>
  <si>
    <t>0008-01 KENNEDY</t>
  </si>
  <si>
    <t>0008-01-Artículo 11 -. Capacitación.</t>
  </si>
  <si>
    <t>0008-01-Artículo 12 -. Bienestar.</t>
  </si>
  <si>
    <t>0008-01-Artículo 13 -. Eventos y conmemoraciones.</t>
  </si>
  <si>
    <t>0008-01-Artículo 14 -. Fondos educativos.</t>
  </si>
  <si>
    <t>0008-01-Artículo 15. Telefonía.</t>
  </si>
  <si>
    <t>0008-01-Artículo 16 -. Vehículos oficiales.</t>
  </si>
  <si>
    <t>0008-01-Artículo 17 -. Adquisición de vehículos y maquinaria.</t>
  </si>
  <si>
    <t>0008-01-Artículo 18 -. Fotocopiado, multicopiado e impresión.</t>
  </si>
  <si>
    <t>0008-01-Artículo 19 -. Publicidad distrital.</t>
  </si>
  <si>
    <t>0008-01-Artículo 20 -. Cajas menores.</t>
  </si>
  <si>
    <t>0008-01-Artículo 21 -. Mantenimiento o reparación de bienes inmuebles o muebles.</t>
  </si>
  <si>
    <t>0008-01-Artículo 22 -. Suscripciones.</t>
  </si>
  <si>
    <t>0008-01-Artículo 23 -. Servicios públicos.</t>
  </si>
  <si>
    <t>0008-01-Artículo 6°.- Reducción del gasto en CPS profesionales y de apoyo a la gestión.</t>
  </si>
  <si>
    <t>0008-01-Artículo 7°.- Horas extras, dominicales y festivos.</t>
  </si>
  <si>
    <t>0008-01-Artículo 8°.- Viáticos y gastos de viaje.</t>
  </si>
  <si>
    <t>0008-01-Artículo 9°.- Compensación por vacaciones.</t>
  </si>
  <si>
    <t>0009-01-Artículo 10°.- Bono navideño.</t>
  </si>
  <si>
    <t>0009-01</t>
  </si>
  <si>
    <t>0009-01 FONTIBON</t>
  </si>
  <si>
    <t>0009-01-Artículo 11 -. Capacitación.</t>
  </si>
  <si>
    <t>0009-01-Artículo 12 -. Bienestar.</t>
  </si>
  <si>
    <t>0009-01-Artículo 13 -. Eventos y conmemoraciones.</t>
  </si>
  <si>
    <t>0009-01-Artículo 14 -. Fondos educativos.</t>
  </si>
  <si>
    <t>0009-01-Artículo 15. Telefonía.</t>
  </si>
  <si>
    <t>0009-01-Artículo 16 -. Vehículos oficiales.</t>
  </si>
  <si>
    <t>0009-01-Artículo 17 -. Adquisición de vehículos y maquinaria.</t>
  </si>
  <si>
    <t>0009-01-Artículo 18 -. Fotocopiado, multicopiado e impresión.</t>
  </si>
  <si>
    <t>0009-01-Artículo 19 -. Publicidad distrital.</t>
  </si>
  <si>
    <t>0009-01-Artículo 20 -. Cajas menores.</t>
  </si>
  <si>
    <t>0009-01-Artículo 21 -. Mantenimiento o reparación de bienes inmuebles o muebles.</t>
  </si>
  <si>
    <t>0009-01-Artículo 22 -. Suscripciones.</t>
  </si>
  <si>
    <t>0009-01-Artículo 23 -. Servicios públicos.</t>
  </si>
  <si>
    <t>0009-01-Artículo 6°.- Reducción del gasto en CPS profesionales y de apoyo a la gestión.</t>
  </si>
  <si>
    <t>0009-01-Artículo 7°.- Horas extras, dominicales y festivos.</t>
  </si>
  <si>
    <t>0009-01-Artículo 8°.- Viáticos y gastos de viaje.</t>
  </si>
  <si>
    <t>0009-01-Artículo 9°.- Compensación por vacaciones.</t>
  </si>
  <si>
    <t>0010-01-Artículo 10°.- Bono navideño.</t>
  </si>
  <si>
    <t>0010-01</t>
  </si>
  <si>
    <t>0010-01 ENGATIVA</t>
  </si>
  <si>
    <t>0010-01-Artículo 11 -. Capacitación.</t>
  </si>
  <si>
    <t>0010-01-Artículo 12 -. Bienestar.</t>
  </si>
  <si>
    <t>0010-01-Artículo 13 -. Eventos y conmemoraciones.</t>
  </si>
  <si>
    <t>0010-01-Artículo 14 -. Fondos educativos.</t>
  </si>
  <si>
    <t>0010-01-Artículo 15. Telefonía.</t>
  </si>
  <si>
    <t>0010-01-Artículo 16 -. Vehículos oficiales.</t>
  </si>
  <si>
    <t>0010-01-Artículo 17 -. Adquisición de vehículos y maquinaria.</t>
  </si>
  <si>
    <t>0010-01-Artículo 18 -. Fotocopiado, multicopiado e impresión.</t>
  </si>
  <si>
    <t>0010-01-Artículo 19 -. Publicidad distrital.</t>
  </si>
  <si>
    <t>0010-01-Artículo 20 -. Cajas menores.</t>
  </si>
  <si>
    <t>0010-01-Artículo 21 -. Mantenimiento o reparación de bienes inmuebles o muebles.</t>
  </si>
  <si>
    <t>0010-01-Artículo 22 -. Suscripciones.</t>
  </si>
  <si>
    <t>0010-01-Artículo 23 -. Servicios públicos.</t>
  </si>
  <si>
    <t>0010-01-Artículo 6°.- Reducción del gasto en CPS profesionales y de apoyo a la gestión.</t>
  </si>
  <si>
    <t>0010-01-Artículo 7°.- Horas extras, dominicales y festivos.</t>
  </si>
  <si>
    <t>0010-01-Artículo 8°.- Viáticos y gastos de viaje.</t>
  </si>
  <si>
    <t>0010-01-Artículo 9°.- Compensación por vacaciones.</t>
  </si>
  <si>
    <t>0011-01-Artículo 10°.- Bono navideño.</t>
  </si>
  <si>
    <t>0011-01</t>
  </si>
  <si>
    <t>0011-01 SUBA</t>
  </si>
  <si>
    <t>0011-01-Artículo 11 -. Capacitación.</t>
  </si>
  <si>
    <t>0011-01-Artículo 12 -. Bienestar.</t>
  </si>
  <si>
    <t>0011-01-Artículo 13 -. Eventos y conmemoraciones.</t>
  </si>
  <si>
    <t>0011-01-Artículo 14 -. Fondos educativos.</t>
  </si>
  <si>
    <t>0011-01-Artículo 15. Telefonía.</t>
  </si>
  <si>
    <t>0011-01-Artículo 16 -. Vehículos oficiales.</t>
  </si>
  <si>
    <t>0011-01-Artículo 17 -. Adquisición de vehículos y maquinaria.</t>
  </si>
  <si>
    <t>0011-01-Artículo 18 -. Fotocopiado, multicopiado e impresión.</t>
  </si>
  <si>
    <t>0011-01-Artículo 19 -. Publicidad distrital.</t>
  </si>
  <si>
    <t>0011-01-Artículo 20 -. Cajas menores.</t>
  </si>
  <si>
    <t>0011-01-Artículo 21 -. Mantenimiento o reparación de bienes inmuebles o muebles.</t>
  </si>
  <si>
    <t>0011-01-Artículo 22 -. Suscripciones.</t>
  </si>
  <si>
    <t>0011-01-Artículo 23 -. Servicios públicos.</t>
  </si>
  <si>
    <t>0011-01-Artículo 6°.- Reducción del gasto en CPS profesionales y de apoyo a la gestión.</t>
  </si>
  <si>
    <t>0011-01-Artículo 7°.- Horas extras, dominicales y festivos.</t>
  </si>
  <si>
    <t>0011-01-Artículo 8°.- Viáticos y gastos de viaje.</t>
  </si>
  <si>
    <t>0011-01-Artículo 9°.- Compensación por vacaciones.</t>
  </si>
  <si>
    <t>0012-01-Artículo 10°.- Bono navideño.</t>
  </si>
  <si>
    <t>0012-01</t>
  </si>
  <si>
    <t>0012-01 BARRIOS UNI</t>
  </si>
  <si>
    <t>0012-01-Artículo 11 -. Capacitación.</t>
  </si>
  <si>
    <t>0012-01-Artículo 12 -. Bienestar.</t>
  </si>
  <si>
    <t>0012-01-Artículo 13 -. Eventos y conmemoraciones.</t>
  </si>
  <si>
    <t>0012-01-Artículo 14 -. Fondos educativos.</t>
  </si>
  <si>
    <t>0012-01-Artículo 15. Telefonía.</t>
  </si>
  <si>
    <t>0012-01-Artículo 16 -. Vehículos oficiales.</t>
  </si>
  <si>
    <t>0012-01-Artículo 17 -. Adquisición de vehículos y maquinaria.</t>
  </si>
  <si>
    <t>0012-01-Artículo 18 -. Fotocopiado, multicopiado e impresión.</t>
  </si>
  <si>
    <t>0012-01-Artículo 19 -. Publicidad distrital.</t>
  </si>
  <si>
    <t>0012-01-Artículo 20 -. Cajas menores.</t>
  </si>
  <si>
    <t>0012-01-Artículo 21 -. Mantenimiento o reparación de bienes inmuebles o muebles.</t>
  </si>
  <si>
    <t>0012-01-Artículo 22 -. Suscripciones.</t>
  </si>
  <si>
    <t>0012-01-Artículo 23 -. Servicios públicos.</t>
  </si>
  <si>
    <t>0012-01-Artículo 6°.- Reducción del gasto en CPS profesionales y de apoyo a la gestión.</t>
  </si>
  <si>
    <t>0012-01-Artículo 7°.- Horas extras, dominicales y festivos.</t>
  </si>
  <si>
    <t>0012-01-Artículo 8°.- Viáticos y gastos de viaje.</t>
  </si>
  <si>
    <t>0012-01-Artículo 9°.- Compensación por vacaciones.</t>
  </si>
  <si>
    <t>0013-01-Artículo 10°.- Bono navideño.</t>
  </si>
  <si>
    <t>0013-01</t>
  </si>
  <si>
    <t>0013-01 TEUSAQUILLO</t>
  </si>
  <si>
    <t>0013-01-Artículo 11 -. Capacitación.</t>
  </si>
  <si>
    <t>0013-01-Artículo 12 -. Bienestar.</t>
  </si>
  <si>
    <t>0013-01-Artículo 13 -. Eventos y conmemoraciones.</t>
  </si>
  <si>
    <t>0013-01-Artículo 14 -. Fondos educativos.</t>
  </si>
  <si>
    <t>0013-01-Artículo 15. Telefonía.</t>
  </si>
  <si>
    <t>0013-01-Artículo 16 -. Vehículos oficiales.</t>
  </si>
  <si>
    <t>0013-01-Artículo 17 -. Adquisición de vehículos y maquinaria.</t>
  </si>
  <si>
    <t>0013-01-Artículo 18 -. Fotocopiado, multicopiado e impresión.</t>
  </si>
  <si>
    <t>0013-01-Artículo 19 -. Publicidad distrital.</t>
  </si>
  <si>
    <t>0013-01-Artículo 20 -. Cajas menores.</t>
  </si>
  <si>
    <t>0013-01-Artículo 21 -. Mantenimiento o reparación de bienes inmuebles o muebles.</t>
  </si>
  <si>
    <t>0013-01-Artículo 22 -. Suscripciones.</t>
  </si>
  <si>
    <t>0013-01-Artículo 23 -. Servicios públicos.</t>
  </si>
  <si>
    <t>0013-01-Artículo 6°.- Reducción del gasto en CPS profesionales y de apoyo a la gestión.</t>
  </si>
  <si>
    <t>0013-01-Artículo 7°.- Horas extras, dominicales y festivos.</t>
  </si>
  <si>
    <t>0013-01-Artículo 8°.- Viáticos y gastos de viaje.</t>
  </si>
  <si>
    <t>0013-01-Artículo 9°.- Compensación por vacaciones.</t>
  </si>
  <si>
    <t>0014-01-Artículo 10°.- Bono navideño.</t>
  </si>
  <si>
    <t>0014-01</t>
  </si>
  <si>
    <t>0014-01 MARTIRES</t>
  </si>
  <si>
    <t>0014-01-Artículo 11 -. Capacitación.</t>
  </si>
  <si>
    <t>0014-01-Artículo 12 -. Bienestar.</t>
  </si>
  <si>
    <t>0014-01-Artículo 13 -. Eventos y conmemoraciones.</t>
  </si>
  <si>
    <t>0014-01-Artículo 14 -. Fondos educativos.</t>
  </si>
  <si>
    <t>0014-01-Artículo 15. Telefonía.</t>
  </si>
  <si>
    <t>0014-01-Artículo 16 -. Vehículos oficiales.</t>
  </si>
  <si>
    <t>0014-01-Artículo 17 -. Adquisición de vehículos y maquinaria.</t>
  </si>
  <si>
    <t>0014-01-Artículo 18 -. Fotocopiado, multicopiado e impresión.</t>
  </si>
  <si>
    <t>0014-01-Artículo 19 -. Publicidad distrital.</t>
  </si>
  <si>
    <t>0014-01-Artículo 20 -. Cajas menores.</t>
  </si>
  <si>
    <t>0014-01-Artículo 21 -. Mantenimiento o reparación de bienes inmuebles o muebles.</t>
  </si>
  <si>
    <t>0014-01-Artículo 22 -. Suscripciones.</t>
  </si>
  <si>
    <t>0014-01-Artículo 23 -. Servicios públicos.</t>
  </si>
  <si>
    <t>0014-01-Artículo 6°.- Reducción del gasto en CPS profesionales y de apoyo a la gestión.</t>
  </si>
  <si>
    <t>0014-01-Artículo 7°.- Horas extras, dominicales y festivos.</t>
  </si>
  <si>
    <t>0014-01-Artículo 8°.- Viáticos y gastos de viaje.</t>
  </si>
  <si>
    <t>0014-01-Artículo 9°.- Compensación por vacaciones.</t>
  </si>
  <si>
    <t>0015-01-Artículo 10°.- Bono navideño.</t>
  </si>
  <si>
    <t>0015-01</t>
  </si>
  <si>
    <t>0015-01 A</t>
  </si>
  <si>
    <t>0015-01-Artículo 11 -. Capacitación.</t>
  </si>
  <si>
    <t>0015-01-Artículo 12 -. Bienestar.</t>
  </si>
  <si>
    <t>0015-01-Artículo 13 -. Eventos y conmemoraciones.</t>
  </si>
  <si>
    <t>0015-01-Artículo 14 -. Fondos educativos.</t>
  </si>
  <si>
    <t>0015-01-Artículo 15. Telefonía.</t>
  </si>
  <si>
    <t>0015-01-Artículo 16 -. Vehículos oficiales.</t>
  </si>
  <si>
    <t>0015-01-Artículo 17 -. Adquisición de vehículos y maquinaria.</t>
  </si>
  <si>
    <t>0015-01-Artículo 18 -. Fotocopiado, multicopiado e impresión.</t>
  </si>
  <si>
    <t>0015-01-Artículo 19 -. Publicidad distrital.</t>
  </si>
  <si>
    <t>0015-01-Artículo 20 -. Cajas menores.</t>
  </si>
  <si>
    <t>0015-01-Artículo 21 -. Mantenimiento o reparación de bienes inmuebles o muebles.</t>
  </si>
  <si>
    <t>0015-01-Artículo 22 -. Suscripciones.</t>
  </si>
  <si>
    <t>0015-01-Artículo 23 -. Servicios públicos.</t>
  </si>
  <si>
    <t>0015-01-Artículo 6°.- Reducción del gasto en CPS profesionales y de apoyo a la gestión.</t>
  </si>
  <si>
    <t>0015-01-Artículo 7°.- Horas extras, dominicales y festivos.</t>
  </si>
  <si>
    <t>0015-01-Artículo 8°.- Viáticos y gastos de viaje.</t>
  </si>
  <si>
    <t>0015-01-Artículo 9°.- Compensación por vacaciones.</t>
  </si>
  <si>
    <t>0016-01-Artículo 10°.- Bono navideño.</t>
  </si>
  <si>
    <t>0016-01</t>
  </si>
  <si>
    <t>0016-01 P</t>
  </si>
  <si>
    <t>0016-01-Artículo 11 -. Capacitación.</t>
  </si>
  <si>
    <t>0016-01-Artículo 12 -. Bienestar.</t>
  </si>
  <si>
    <t>0016-01-Artículo 13 -. Eventos y conmemoraciones.</t>
  </si>
  <si>
    <t>0016-01-Artículo 14 -. Fondos educativos.</t>
  </si>
  <si>
    <t>0016-01-Artículo 15. Telefonía.</t>
  </si>
  <si>
    <t>0016-01-Artículo 16 -. Vehículos oficiales.</t>
  </si>
  <si>
    <t>0016-01-Artículo 17 -. Adquisición de vehículos y maquinaria.</t>
  </si>
  <si>
    <t>0016-01-Artículo 18 -. Fotocopiado, multicopiado e impresión.</t>
  </si>
  <si>
    <t>0016-01-Artículo 19 -. Publicidad distrital.</t>
  </si>
  <si>
    <t>0016-01-Artículo 20 -. Cajas menores.</t>
  </si>
  <si>
    <t>0016-01-Artículo 21 -. Mantenimiento o reparación de bienes inmuebles o muebles.</t>
  </si>
  <si>
    <t>0016-01-Artículo 22 -. Suscripciones.</t>
  </si>
  <si>
    <t>0016-01-Artículo 23 -. Servicios públicos.</t>
  </si>
  <si>
    <t>0016-01-Artículo 6°.- Reducción del gasto en CPS profesionales y de apoyo a la gestión.</t>
  </si>
  <si>
    <t>0016-01-Artículo 7°.- Horas extras, dominicales y festivos.</t>
  </si>
  <si>
    <t>0016-01-Artículo 8°.- Viáticos y gastos de viaje.</t>
  </si>
  <si>
    <t>0016-01-Artículo 9°.- Compensación por vacaciones.</t>
  </si>
  <si>
    <t>0017-01-Artículo 10°.- Bono navideño.</t>
  </si>
  <si>
    <t>0017-01</t>
  </si>
  <si>
    <t>0017-01 CANDELARIA</t>
  </si>
  <si>
    <t>0017-01-Artículo 11 -. Capacitación.</t>
  </si>
  <si>
    <t>0017-01-Artículo 12 -. Bienestar.</t>
  </si>
  <si>
    <t>0017-01-Artículo 13 -. Eventos y conmemoraciones.</t>
  </si>
  <si>
    <t>0017-01-Artículo 14 -. Fondos educativos.</t>
  </si>
  <si>
    <t>0017-01-Artículo 15. Telefonía.</t>
  </si>
  <si>
    <t>0017-01-Artículo 16 -. Vehículos oficiales.</t>
  </si>
  <si>
    <t>0017-01-Artículo 17 -. Adquisición de vehículos y maquinaria.</t>
  </si>
  <si>
    <t>0017-01-Artículo 18 -. Fotocopiado, multicopiado e impresión.</t>
  </si>
  <si>
    <t>0017-01-Artículo 19 -. Publicidad distrital.</t>
  </si>
  <si>
    <t>0017-01-Artículo 20 -. Cajas menores.</t>
  </si>
  <si>
    <t>0017-01-Artículo 21 -. Mantenimiento o reparación de bienes inmuebles o muebles.</t>
  </si>
  <si>
    <t>0017-01-Artículo 22 -. Suscripciones.</t>
  </si>
  <si>
    <t>0017-01-Artículo 23 -. Servicios públicos.</t>
  </si>
  <si>
    <t>0017-01-Artículo 6°.- Reducción del gasto en CPS profesionales y de apoyo a la gestión.</t>
  </si>
  <si>
    <t>0017-01-Artículo 7°.- Horas extras, dominicales y festivos.</t>
  </si>
  <si>
    <t>0017-01-Artículo 8°.- Viáticos y gastos de viaje.</t>
  </si>
  <si>
    <t>0017-01-Artículo 9°.- Compensación por vacaciones.</t>
  </si>
  <si>
    <t>0018-01-Artículo 10°.- Bono navideño.</t>
  </si>
  <si>
    <t>0018-01</t>
  </si>
  <si>
    <t>0018-01 R</t>
  </si>
  <si>
    <t>0018-01-Artículo 11 -. Capacitación.</t>
  </si>
  <si>
    <t>0018-01-Artículo 12 -. Bienestar.</t>
  </si>
  <si>
    <t>0018-01-Artículo 13 -. Eventos y conmemoraciones.</t>
  </si>
  <si>
    <t>0018-01-Artículo 14 -. Fondos educativos.</t>
  </si>
  <si>
    <t>0018-01-Artículo 15. Telefonía.</t>
  </si>
  <si>
    <t>0018-01-Artículo 16 -. Vehículos oficiales.</t>
  </si>
  <si>
    <t>0018-01-Artículo 17 -. Adquisición de vehículos y maquinaria.</t>
  </si>
  <si>
    <t>0018-01-Artículo 18 -. Fotocopiado, multicopiado e impresión.</t>
  </si>
  <si>
    <t>0018-01-Artículo 19 -. Publicidad distrital.</t>
  </si>
  <si>
    <t>0018-01-Artículo 20 -. Cajas menores.</t>
  </si>
  <si>
    <t>0018-01-Artículo 21 -. Mantenimiento o reparación de bienes inmuebles o muebles.</t>
  </si>
  <si>
    <t>0018-01-Artículo 22 -. Suscripciones.</t>
  </si>
  <si>
    <t>0018-01-Artículo 23 -. Servicios públicos.</t>
  </si>
  <si>
    <t>0018-01-Artículo 6°.- Reducción del gasto en CPS profesionales y de apoyo a la gestión.</t>
  </si>
  <si>
    <t>0018-01-Artículo 7°.- Horas extras, dominicales y festivos.</t>
  </si>
  <si>
    <t>0018-01-Artículo 8°.- Viáticos y gastos de viaje.</t>
  </si>
  <si>
    <t>0018-01-Artículo 9°.- Compensación por vacaciones.</t>
  </si>
  <si>
    <t>0019-01-Artículo 10°.- Bono navideño.</t>
  </si>
  <si>
    <t>0019-01</t>
  </si>
  <si>
    <t>0019-01 C</t>
  </si>
  <si>
    <t>0019-01-Artículo 11 -. Capacitación.</t>
  </si>
  <si>
    <t>0019-01-Artículo 12 -. Bienestar.</t>
  </si>
  <si>
    <t>0019-01-Artículo 13 -. Eventos y conmemoraciones.</t>
  </si>
  <si>
    <t>0019-01-Artículo 14 -. Fondos educativos.</t>
  </si>
  <si>
    <t>0019-01-Artículo 15. Telefonía.</t>
  </si>
  <si>
    <t>0019-01-Artículo 16 -. Vehículos oficiales.</t>
  </si>
  <si>
    <t>0019-01-Artículo 17 -. Adquisición de vehículos y maquinaria.</t>
  </si>
  <si>
    <t>0019-01-Artículo 18 -. Fotocopiado, multicopiado e impresión.</t>
  </si>
  <si>
    <t>0019-01-Artículo 19 -. Publicidad distrital.</t>
  </si>
  <si>
    <t>0019-01-Artículo 20 -. Cajas menores.</t>
  </si>
  <si>
    <t>0019-01-Artículo 21 -. Mantenimiento o reparación de bienes inmuebles o muebles.</t>
  </si>
  <si>
    <t>0019-01-Artículo 22 -. Suscripciones.</t>
  </si>
  <si>
    <t>0019-01-Artículo 23 -. Servicios públicos.</t>
  </si>
  <si>
    <t>0019-01-Artículo 6°.- Reducción del gasto en CPS profesionales y de apoyo a la gestión.</t>
  </si>
  <si>
    <t>0019-01-Artículo 7°.- Horas extras, dominicales y festivos.</t>
  </si>
  <si>
    <t>0019-01-Artículo 8°.- Viáticos y gastos de viaje.</t>
  </si>
  <si>
    <t>0019-01-Artículo 9°.- Compensación por vacaciones.</t>
  </si>
  <si>
    <t>0020-01-Artículo 10°.- Bono navideño.</t>
  </si>
  <si>
    <t>0020-01</t>
  </si>
  <si>
    <t>0020-01 SUMAPAZ</t>
  </si>
  <si>
    <t>0020-01-Artículo 11 -. Capacitación.</t>
  </si>
  <si>
    <t>0020-01-Artículo 12 -. Bienestar.</t>
  </si>
  <si>
    <t>0020-01-Artículo 13 -. Eventos y conmemoraciones.</t>
  </si>
  <si>
    <t>0020-01-Artículo 14 -. Fondos educativos.</t>
  </si>
  <si>
    <t>0020-01-Artículo 15. Telefonía.</t>
  </si>
  <si>
    <t>0020-01-Artículo 16 -. Vehículos oficiales.</t>
  </si>
  <si>
    <t>0020-01-Artículo 17 -. Adquisición de vehículos y maquinaria.</t>
  </si>
  <si>
    <t>0020-01-Artículo 18 -. Fotocopiado, multicopiado e impresión.</t>
  </si>
  <si>
    <t>0020-01-Artículo 19 -. Publicidad distrital.</t>
  </si>
  <si>
    <t>0020-01-Artículo 20 -. Cajas menores.</t>
  </si>
  <si>
    <t>0020-01-Artículo 21 -. Mantenimiento o reparación de bienes inmuebles o muebles.</t>
  </si>
  <si>
    <t>0020-01-Artículo 22 -. Suscripciones.</t>
  </si>
  <si>
    <t>0020-01-Artículo 23 -. Servicios públicos.</t>
  </si>
  <si>
    <t>0020-01-Artículo 6°.- Reducción del gasto en CPS profesionales y de apoyo a la gestión.</t>
  </si>
  <si>
    <t>0020-01-Artículo 7°.- Horas extras, dominicales y festivos.</t>
  </si>
  <si>
    <t>0020-01-Artículo 8°.- Viáticos y gastos de viaje.</t>
  </si>
  <si>
    <t>0020-01-Artículo 9°.- Compensación por vacaciones.</t>
  </si>
  <si>
    <t>0100-01-Artículo 10°.- Bono navideño.</t>
  </si>
  <si>
    <t>ENTES DE CONTROL</t>
  </si>
  <si>
    <t>0100-01</t>
  </si>
  <si>
    <t>0100-01 CONCEJO</t>
  </si>
  <si>
    <t>Administración Central</t>
  </si>
  <si>
    <t>0100-01-Artículo 11 -. Capacitación.</t>
  </si>
  <si>
    <t>0100-01-Artículo 12 -. Bienestar.</t>
  </si>
  <si>
    <t>0100-01-Artículo 13 -. Eventos y conmemoraciones.</t>
  </si>
  <si>
    <t>0100-01-Artículo 14 -. Fondos educativos.</t>
  </si>
  <si>
    <t>0100-01-Artículo 15. Telefonía.</t>
  </si>
  <si>
    <t>0100-01-Artículo 16 -. Vehículos oficiales.</t>
  </si>
  <si>
    <t>0100-01-Artículo 17 -. Adquisición de vehículos y maquinaria.</t>
  </si>
  <si>
    <t>0100-01-Artículo 18 -. Fotocopiado, multicopiado e impresión.</t>
  </si>
  <si>
    <t>0100-01-Artículo 19 -. Publicidad distrital.</t>
  </si>
  <si>
    <t>0100-01-Artículo 20 -. Cajas menores.</t>
  </si>
  <si>
    <t>0100-01-Artículo 21 -. Mantenimiento o reparación de bienes inmuebles o muebles.</t>
  </si>
  <si>
    <t>0100-01-Artículo 22 -. Suscripciones.</t>
  </si>
  <si>
    <t>0100-01-Artículo 23 -. Servicios públicos.</t>
  </si>
  <si>
    <t>0100-01-Artículo 6°.- Reducción del gasto en CPS profesionales y de apoyo a la gestión.</t>
  </si>
  <si>
    <t>0100-01-Artículo 7°.- Horas extras, dominicales y festivos.</t>
  </si>
  <si>
    <t>0100-01-Artículo 8°.- Viáticos y gastos de viaje.</t>
  </si>
  <si>
    <t>0100-01-Artículo 9°.- Compensación por vacaciones.</t>
  </si>
  <si>
    <t>0102-01-Artículo 10°.- Bono navideño.</t>
  </si>
  <si>
    <t>0102-01</t>
  </si>
  <si>
    <t>0102-01 PERSONERIA</t>
  </si>
  <si>
    <t>0102-01-Artículo 11 -. Capacitación.</t>
  </si>
  <si>
    <t>0102-01-Artículo 12 -. Bienestar.</t>
  </si>
  <si>
    <t>0102-01-Artículo 13 -. Eventos y conmemoraciones.</t>
  </si>
  <si>
    <t>0102-01-Artículo 14 -. Fondos educativos.</t>
  </si>
  <si>
    <t>0102-01-Artículo 15. Telefonía.</t>
  </si>
  <si>
    <t>0102-01-Artículo 16 -. Vehículos oficiales.</t>
  </si>
  <si>
    <t>0102-01-Artículo 17 -. Adquisición de vehículos y maquinaria.</t>
  </si>
  <si>
    <t>0102-01-Artículo 18 -. Fotocopiado, multicopiado e impresión.</t>
  </si>
  <si>
    <t>0102-01-Artículo 19 -. Publicidad distrital.</t>
  </si>
  <si>
    <t>0102-01-Artículo 20 -. Cajas menores.</t>
  </si>
  <si>
    <t>0102-01-Artículo 21 -. Mantenimiento o reparación de bienes inmuebles o muebles.</t>
  </si>
  <si>
    <t>0102-01-Artículo 22 -. Suscripciones.</t>
  </si>
  <si>
    <t>0102-01-Artículo 23 -. Servicios públicos.</t>
  </si>
  <si>
    <t>0102-01-Artículo 6°.- Reducción del gasto en CPS profesionales y de apoyo a la gestión.</t>
  </si>
  <si>
    <t>0102-01-Artículo 7°.- Horas extras, dominicales y festivos.</t>
  </si>
  <si>
    <t>0102-01-Artículo 8°.- Viáticos y gastos de viaje.</t>
  </si>
  <si>
    <t>0102-01-Artículo 9°.- Compensación por vacaciones.</t>
  </si>
  <si>
    <t>0104-01-Artículo 10°.- Bono navideño.</t>
  </si>
  <si>
    <t>GESTIÓN PÚBLICA</t>
  </si>
  <si>
    <t>0104-01</t>
  </si>
  <si>
    <t>0104-01 SECRETARÍA GENERAL</t>
  </si>
  <si>
    <t>0104-01-Artículo 11 -. Capacitación.</t>
  </si>
  <si>
    <t>0104-01-Artículo 12 -. Bienestar.</t>
  </si>
  <si>
    <t>0104-01-Artículo 13 -. Eventos y conmemoraciones.</t>
  </si>
  <si>
    <t>0104-01-Artículo 14 -. Fondos educativos.</t>
  </si>
  <si>
    <t>0104-01-Artículo 15. Telefonía.</t>
  </si>
  <si>
    <t>0104-01-Artículo 16 -. Vehículos oficiales.</t>
  </si>
  <si>
    <t>0104-01-Artículo 17 -. Adquisición de vehículos y maquinaria.</t>
  </si>
  <si>
    <t>0104-01-Artículo 18 -. Fotocopiado, multicopiado e impresión.</t>
  </si>
  <si>
    <t>0104-01-Artículo 19 -. Publicidad distrital.</t>
  </si>
  <si>
    <t>0104-01-Artículo 20 -. Cajas menores.</t>
  </si>
  <si>
    <t>0104-01-Artículo 21 -. Mantenimiento o reparación de bienes inmuebles o muebles.</t>
  </si>
  <si>
    <t>0104-01-Artículo 22 -. Suscripciones.</t>
  </si>
  <si>
    <t>0104-01-Artículo 23 -. Servicios públicos.</t>
  </si>
  <si>
    <t>0104-01-Artículo 6°.- Reducción del gasto en CPS profesionales y de apoyo a la gestión.</t>
  </si>
  <si>
    <t>0104-01-Artículo 7°.- Horas extras, dominicales y festivos.</t>
  </si>
  <si>
    <t>0104-01-Artículo 8°.- Viáticos y gastos de viaje.</t>
  </si>
  <si>
    <t>0104-01-Artículo 9°.- Compensación por vacaciones.</t>
  </si>
  <si>
    <t>0105-01-Artículo 10°.- Bono navideño.</t>
  </si>
  <si>
    <t>0105-01</t>
  </si>
  <si>
    <t>0105-01 VEEDURIA</t>
  </si>
  <si>
    <t>0105-01-Artículo 11 -. Capacitación.</t>
  </si>
  <si>
    <t>0105-01-Artículo 12 -. Bienestar.</t>
  </si>
  <si>
    <t>0105-01-Artículo 13 -. Eventos y conmemoraciones.</t>
  </si>
  <si>
    <t>0105-01-Artículo 14 -. Fondos educativos.</t>
  </si>
  <si>
    <t>0105-01-Artículo 15. Telefonía.</t>
  </si>
  <si>
    <t>0105-01-Artículo 16 -. Vehículos oficiales.</t>
  </si>
  <si>
    <t>0105-01-Artículo 17 -. Adquisición de vehículos y maquinaria.</t>
  </si>
  <si>
    <t>0105-01-Artículo 18 -. Fotocopiado, multicopiado e impresión.</t>
  </si>
  <si>
    <t>0105-01-Artículo 19 -. Publicidad distrital.</t>
  </si>
  <si>
    <t>0105-01-Artículo 20 -. Cajas menores.</t>
  </si>
  <si>
    <t>0105-01-Artículo 21 -. Mantenimiento o reparación de bienes inmuebles o muebles.</t>
  </si>
  <si>
    <t>0105-01-Artículo 22 -. Suscripciones.</t>
  </si>
  <si>
    <t>0105-01-Artículo 23 -. Servicios públicos.</t>
  </si>
  <si>
    <t>0105-01-Artículo 6°.- Reducción del gasto en CPS profesionales y de apoyo a la gestión.</t>
  </si>
  <si>
    <t>0105-01-Artículo 7°.- Horas extras, dominicales y festivos.</t>
  </si>
  <si>
    <t>0105-01-Artículo 8°.- Viáticos y gastos de viaje.</t>
  </si>
  <si>
    <t>0105-01-Artículo 9°.- Compensación por vacaciones.</t>
  </si>
  <si>
    <t>0110-01-Artículo 10°.- Bono navideño.</t>
  </si>
  <si>
    <t>0110-01</t>
  </si>
  <si>
    <t>0110-01 SDG</t>
  </si>
  <si>
    <t>0110-01-Artículo 11 -. Capacitación.</t>
  </si>
  <si>
    <t>0110-01-Artículo 12 -. Bienestar.</t>
  </si>
  <si>
    <t>0110-01-Artículo 13 -. Eventos y conmemoraciones.</t>
  </si>
  <si>
    <t>0110-01-Artículo 14 -. Fondos educativos.</t>
  </si>
  <si>
    <t>0110-01-Artículo 15. Telefonía.</t>
  </si>
  <si>
    <t>0110-01-Artículo 16 -. Vehículos oficiales.</t>
  </si>
  <si>
    <t>0110-01-Artículo 17 -. Adquisición de vehículos y maquinaria.</t>
  </si>
  <si>
    <t>0110-01-Artículo 18 -. Fotocopiado, multicopiado e impresión.</t>
  </si>
  <si>
    <t>0110-01-Artículo 19 -. Publicidad distrital.</t>
  </si>
  <si>
    <t>0110-01-Artículo 20 -. Cajas menores.</t>
  </si>
  <si>
    <t>0110-01-Artículo 21 -. Mantenimiento o reparación de bienes inmuebles o muebles.</t>
  </si>
  <si>
    <t>0110-01-Artículo 22 -. Suscripciones.</t>
  </si>
  <si>
    <t>0110-01-Artículo 23 -. Servicios públicos.</t>
  </si>
  <si>
    <t>0110-01-Artículo 6°.- Reducción del gasto en CPS profesionales y de apoyo a la gestión.</t>
  </si>
  <si>
    <t>0110-01-Artículo 7°.- Horas extras, dominicales y festivos.</t>
  </si>
  <si>
    <t>0110-01-Artículo 8°.- Viáticos y gastos de viaje.</t>
  </si>
  <si>
    <t>0110-01-Artículo 9°.- Compensación por vacaciones.</t>
  </si>
  <si>
    <t>0111-01-Artículo 10°.- Bono navideño.</t>
  </si>
  <si>
    <t>HACIENDA</t>
  </si>
  <si>
    <t>0111-01</t>
  </si>
  <si>
    <t>0111-01 SDH</t>
  </si>
  <si>
    <t>0111-01-Artículo 11 -. Capacitación.</t>
  </si>
  <si>
    <t>0111-01-Artículo 12 -. Bienestar.</t>
  </si>
  <si>
    <t>0111-01-Artículo 13 -. Eventos y conmemoraciones.</t>
  </si>
  <si>
    <t>0111-01-Artículo 14 -. Fondos educativos.</t>
  </si>
  <si>
    <t>0111-01-Artículo 15. Telefonía.</t>
  </si>
  <si>
    <t>0111-01-Artículo 16 -. Vehículos oficiales.</t>
  </si>
  <si>
    <t>0111-01-Artículo 17 -. Adquisición de vehículos y maquinaria.</t>
  </si>
  <si>
    <t>0111-01-Artículo 18 -. Fotocopiado, multicopiado e impresión.</t>
  </si>
  <si>
    <t>0111-01-Artículo 19 -. Publicidad distrital.</t>
  </si>
  <si>
    <t>0111-01-Artículo 20 -. Cajas menores.</t>
  </si>
  <si>
    <t>0111-01-Artículo 21 -. Mantenimiento o reparación de bienes inmuebles o muebles.</t>
  </si>
  <si>
    <t>0111-01-Artículo 22 -. Suscripciones.</t>
  </si>
  <si>
    <t>0111-01-Artículo 23 -. Servicios públicos.</t>
  </si>
  <si>
    <t>0111-01-Artículo 6°.- Reducción del gasto en CPS profesionales y de apoyo a la gestión.</t>
  </si>
  <si>
    <t>0111-01-Artículo 7°.- Horas extras, dominicales y festivos.</t>
  </si>
  <si>
    <t>0111-01-Artículo 8°.- Viáticos y gastos de viaje.</t>
  </si>
  <si>
    <t>0111-01-Artículo 9°.- Compensación por vacaciones.</t>
  </si>
  <si>
    <t>0111-02-Artículo 10°.- Bono navideño.</t>
  </si>
  <si>
    <t>0111-02</t>
  </si>
  <si>
    <t>0111-02 SDH</t>
  </si>
  <si>
    <t>0111-02-Artículo 11 -. Capacitación.</t>
  </si>
  <si>
    <t>0111-02-Artículo 12 -. Bienestar.</t>
  </si>
  <si>
    <t>0111-02-Artículo 13 -. Eventos y conmemoraciones.</t>
  </si>
  <si>
    <t>0111-02-Artículo 14 -. Fondos educativos.</t>
  </si>
  <si>
    <t>0111-02-Artículo 15. Telefonía.</t>
  </si>
  <si>
    <t>0111-02-Artículo 16 -. Vehículos oficiales.</t>
  </si>
  <si>
    <t>0111-02-Artículo 17 -. Adquisición de vehículos y maquinaria.</t>
  </si>
  <si>
    <t>0111-02-Artículo 18 -. Fotocopiado, multicopiado e impresión.</t>
  </si>
  <si>
    <t>0111-02-Artículo 19 -. Publicidad distrital.</t>
  </si>
  <si>
    <t>0111-02-Artículo 20 -. Cajas menores.</t>
  </si>
  <si>
    <t>0111-02-Artículo 21 -. Mantenimiento o reparación de bienes inmuebles o muebles.</t>
  </si>
  <si>
    <t>0111-02-Artículo 22 -. Suscripciones.</t>
  </si>
  <si>
    <t>0111-02-Artículo 23 -. Servicios públicos.</t>
  </si>
  <si>
    <t>0111-02-Artículo 6°.- Reducción del gasto en CPS profesionales y de apoyo a la gestión.</t>
  </si>
  <si>
    <t>0111-02-Artículo 7°.- Horas extras, dominicales y festivos.</t>
  </si>
  <si>
    <t>0111-02-Artículo 8°.- Viáticos y gastos de viaje.</t>
  </si>
  <si>
    <t>0111-02-Artículo 9°.- Compensación por vacaciones.</t>
  </si>
  <si>
    <t>0111-03-Artículo 10°.- Bono navideño.</t>
  </si>
  <si>
    <t>0111-03</t>
  </si>
  <si>
    <t>0111-03 SDH</t>
  </si>
  <si>
    <t>0111-03-Artículo 11 -. Capacitación.</t>
  </si>
  <si>
    <t>0111-03-Artículo 12 -. Bienestar.</t>
  </si>
  <si>
    <t>0111-03-Artículo 13 -. Eventos y conmemoraciones.</t>
  </si>
  <si>
    <t>0111-03-Artículo 14 -. Fondos educativos.</t>
  </si>
  <si>
    <t>0111-03-Artículo 15. Telefonía.</t>
  </si>
  <si>
    <t>0111-03-Artículo 16 -. Vehículos oficiales.</t>
  </si>
  <si>
    <t>0111-03-Artículo 17 -. Adquisición de vehículos y maquinaria.</t>
  </si>
  <si>
    <t>0111-03-Artículo 18 -. Fotocopiado, multicopiado e impresión.</t>
  </si>
  <si>
    <t>0111-03-Artículo 19 -. Publicidad distrital.</t>
  </si>
  <si>
    <t>0111-03-Artículo 20 -. Cajas menores.</t>
  </si>
  <si>
    <t>0111-03-Artículo 21 -. Mantenimiento o reparación de bienes inmuebles o muebles.</t>
  </si>
  <si>
    <t>0111-03-Artículo 22 -. Suscripciones.</t>
  </si>
  <si>
    <t>0111-03-Artículo 23 -. Servicios públicos.</t>
  </si>
  <si>
    <t>0111-03-Artículo 6°.- Reducción del gasto en CPS profesionales y de apoyo a la gestión.</t>
  </si>
  <si>
    <t>0111-03-Artículo 7°.- Horas extras, dominicales y festivos.</t>
  </si>
  <si>
    <t>0111-03-Artículo 8°.- Viáticos y gastos de viaje.</t>
  </si>
  <si>
    <t>0111-03-Artículo 9°.- Compensación por vacaciones.</t>
  </si>
  <si>
    <t>0111-04-Artículo 10°.- Bono navideño.</t>
  </si>
  <si>
    <t>0111-04</t>
  </si>
  <si>
    <t>0111-04 SDH</t>
  </si>
  <si>
    <t>0111-04-Artículo 11 -. Capacitación.</t>
  </si>
  <si>
    <t>0111-04-Artículo 12 -. Bienestar.</t>
  </si>
  <si>
    <t>0111-04-Artículo 13 -. Eventos y conmemoraciones.</t>
  </si>
  <si>
    <t>0111-04-Artículo 14 -. Fondos educativos.</t>
  </si>
  <si>
    <t>0111-04-Artículo 15. Telefonía.</t>
  </si>
  <si>
    <t>0111-04-Artículo 16 -. Vehículos oficiales.</t>
  </si>
  <si>
    <t>0111-04-Artículo 17 -. Adquisición de vehículos y maquinaria.</t>
  </si>
  <si>
    <t>0111-04-Artículo 18 -. Fotocopiado, multicopiado e impresión.</t>
  </si>
  <si>
    <t>0111-04-Artículo 19 -. Publicidad distrital.</t>
  </si>
  <si>
    <t>0111-04-Artículo 20 -. Cajas menores.</t>
  </si>
  <si>
    <t>0111-04-Artículo 21 -. Mantenimiento o reparación de bienes inmuebles o muebles.</t>
  </si>
  <si>
    <t>0111-04-Artículo 22 -. Suscripciones.</t>
  </si>
  <si>
    <t>0111-04-Artículo 23 -. Servicios públicos.</t>
  </si>
  <si>
    <t>0111-04-Artículo 6°.- Reducción del gasto en CPS profesionales y de apoyo a la gestión.</t>
  </si>
  <si>
    <t>0111-04-Artículo 7°.- Horas extras, dominicales y festivos.</t>
  </si>
  <si>
    <t>0111-04-Artículo 8°.- Viáticos y gastos de viaje.</t>
  </si>
  <si>
    <t>0111-04-Artículo 9°.- Compensación por vacaciones.</t>
  </si>
  <si>
    <t>0112-01-Artículo 10°.- Bono navideño.</t>
  </si>
  <si>
    <t>EDUCACIÓN</t>
  </si>
  <si>
    <t>0112-01</t>
  </si>
  <si>
    <t>0112-01 SDE</t>
  </si>
  <si>
    <t>0112-01-Artículo 11 -. Capacitación.</t>
  </si>
  <si>
    <t>0112-01-Artículo 12 -. Bienestar.</t>
  </si>
  <si>
    <t>0112-01-Artículo 13 -. Eventos y conmemoraciones.</t>
  </si>
  <si>
    <t>0112-01-Artículo 14 -. Fondos educativos.</t>
  </si>
  <si>
    <t>0112-01-Artículo 15. Telefonía.</t>
  </si>
  <si>
    <t>0112-01-Artículo 16 -. Vehículos oficiales.</t>
  </si>
  <si>
    <t>0112-01-Artículo 17 -. Adquisición de vehículos y maquinaria.</t>
  </si>
  <si>
    <t>0112-01-Artículo 18 -. Fotocopiado, multicopiado e impresión.</t>
  </si>
  <si>
    <t>0112-01-Artículo 19 -. Publicidad distrital.</t>
  </si>
  <si>
    <t>0112-01-Artículo 20 -. Cajas menores.</t>
  </si>
  <si>
    <t>0112-01-Artículo 21 -. Mantenimiento o reparación de bienes inmuebles o muebles.</t>
  </si>
  <si>
    <t>0112-01-Artículo 22 -. Suscripciones.</t>
  </si>
  <si>
    <t>0112-01-Artículo 23 -. Servicios públicos.</t>
  </si>
  <si>
    <t>0112-01-Artículo 6°.- Reducción del gasto en CPS profesionales y de apoyo a la gestión.</t>
  </si>
  <si>
    <t>0112-01-Artículo 7°.- Horas extras, dominicales y festivos.</t>
  </si>
  <si>
    <t>0112-01-Artículo 8°.- Viáticos y gastos de viaje.</t>
  </si>
  <si>
    <t>0112-01-Artículo 9°.- Compensación por vacaciones.</t>
  </si>
  <si>
    <t>0113-01-Artículo 10°.- Bono navideño.</t>
  </si>
  <si>
    <t>MOVILIDAD</t>
  </si>
  <si>
    <t>0113-01</t>
  </si>
  <si>
    <t>0113-01 SDM</t>
  </si>
  <si>
    <t>0113-01-Artículo 11 -. Capacitación.</t>
  </si>
  <si>
    <t>0113-01-Artículo 12 -. Bienestar.</t>
  </si>
  <si>
    <t>0113-01-Artículo 13 -. Eventos y conmemoraciones.</t>
  </si>
  <si>
    <t>0113-01-Artículo 14 -. Fondos educativos.</t>
  </si>
  <si>
    <t>0113-01-Artículo 15. Telefonía.</t>
  </si>
  <si>
    <t>0113-01-Artículo 16 -. Vehículos oficiales.</t>
  </si>
  <si>
    <t>0113-01-Artículo 17 -. Adquisición de vehículos y maquinaria.</t>
  </si>
  <si>
    <t>0113-01-Artículo 18 -. Fotocopiado, multicopiado e impresión.</t>
  </si>
  <si>
    <t>0113-01-Artículo 19 -. Publicidad distrital.</t>
  </si>
  <si>
    <t>0113-01-Artículo 20 -. Cajas menores.</t>
  </si>
  <si>
    <t>0113-01-Artículo 21 -. Mantenimiento o reparación de bienes inmuebles o muebles.</t>
  </si>
  <si>
    <t>0113-01-Artículo 22 -. Suscripciones.</t>
  </si>
  <si>
    <t>0113-01-Artículo 23 -. Servicios públicos.</t>
  </si>
  <si>
    <t>0113-01-Artículo 6°.- Reducción del gasto en CPS profesionales y de apoyo a la gestión.</t>
  </si>
  <si>
    <t>0113-01-Artículo 7°.- Horas extras, dominicales y festivos.</t>
  </si>
  <si>
    <t>0113-01-Artículo 8°.- Viáticos y gastos de viaje.</t>
  </si>
  <si>
    <t>0113-01-Artículo 9°.- Compensación por vacaciones.</t>
  </si>
  <si>
    <t>0113-02-Artículo 10°.- Bono navideño.</t>
  </si>
  <si>
    <t>0113-02</t>
  </si>
  <si>
    <t>0113-02 SDM</t>
  </si>
  <si>
    <t>0113-02-Artículo 11 -. Capacitación.</t>
  </si>
  <si>
    <t>0113-02-Artículo 12 -. Bienestar.</t>
  </si>
  <si>
    <t>0113-02-Artículo 13 -. Eventos y conmemoraciones.</t>
  </si>
  <si>
    <t>0113-02-Artículo 14 -. Fondos educativos.</t>
  </si>
  <si>
    <t>0113-02-Artículo 15. Telefonía.</t>
  </si>
  <si>
    <t>0113-02-Artículo 16 -. Vehículos oficiales.</t>
  </si>
  <si>
    <t>0113-02-Artículo 17 -. Adquisición de vehículos y maquinaria.</t>
  </si>
  <si>
    <t>0113-02-Artículo 18 -. Fotocopiado, multicopiado e impresión.</t>
  </si>
  <si>
    <t>0113-02-Artículo 19 -. Publicidad distrital.</t>
  </si>
  <si>
    <t>0113-02-Artículo 20 -. Cajas menores.</t>
  </si>
  <si>
    <t>0113-02-Artículo 21 -. Mantenimiento o reparación de bienes inmuebles o muebles.</t>
  </si>
  <si>
    <t>0113-02-Artículo 22 -. Suscripciones.</t>
  </si>
  <si>
    <t>0113-02-Artículo 23 -. Servicios públicos.</t>
  </si>
  <si>
    <t>0113-02-Artículo 6°.- Reducción del gasto en CPS profesionales y de apoyo a la gestión.</t>
  </si>
  <si>
    <t>0113-02-Artículo 7°.- Horas extras, dominicales y festivos.</t>
  </si>
  <si>
    <t>0113-02-Artículo 8°.- Viáticos y gastos de viaje.</t>
  </si>
  <si>
    <t>0113-02-Artículo 9°.- Compensación por vacaciones.</t>
  </si>
  <si>
    <t>0114-01-Artículo 10°.- Bono navideño.</t>
  </si>
  <si>
    <t>SALUD</t>
  </si>
  <si>
    <t>0114-01</t>
  </si>
  <si>
    <t>0114-01 SDS</t>
  </si>
  <si>
    <t>0114-01-Artículo 11 -. Capacitación.</t>
  </si>
  <si>
    <t>0114-01-Artículo 12 -. Bienestar.</t>
  </si>
  <si>
    <t>0114-01-Artículo 13 -. Eventos y conmemoraciones.</t>
  </si>
  <si>
    <t>0114-01-Artículo 14 -. Fondos educativos.</t>
  </si>
  <si>
    <t>0114-01-Artículo 15. Telefonía.</t>
  </si>
  <si>
    <t>0114-01-Artículo 16 -. Vehículos oficiales.</t>
  </si>
  <si>
    <t>0114-01-Artículo 17 -. Adquisición de vehículos y maquinaria.</t>
  </si>
  <si>
    <t>0114-01-Artículo 18 -. Fotocopiado, multicopiado e impresión.</t>
  </si>
  <si>
    <t>0114-01-Artículo 19 -. Publicidad distrital.</t>
  </si>
  <si>
    <t>0114-01-Artículo 20 -. Cajas menores.</t>
  </si>
  <si>
    <t>0114-01-Artículo 21 -. Mantenimiento o reparación de bienes inmuebles o muebles.</t>
  </si>
  <si>
    <t>0114-01-Artículo 22 -. Suscripciones.</t>
  </si>
  <si>
    <t>0114-01-Artículo 23 -. Servicios públicos.</t>
  </si>
  <si>
    <t>0114-01-Artículo 6°.- Reducción del gasto en CPS profesionales y de apoyo a la gestión.</t>
  </si>
  <si>
    <t>0114-01-Artículo 7°.- Horas extras, dominicales y festivos.</t>
  </si>
  <si>
    <t>0114-01-Artículo 8°.- Viáticos y gastos de viaje.</t>
  </si>
  <si>
    <t>0114-01-Artículo 9°.- Compensación por vacaciones.</t>
  </si>
  <si>
    <t>0117-01-Artículo 10°.- Bono navideño.</t>
  </si>
  <si>
    <t>DESARROLLO ECONÓMICO, INDUSTRIA Y TURISMO</t>
  </si>
  <si>
    <t>0117-01</t>
  </si>
  <si>
    <t>0117-01 SDDE</t>
  </si>
  <si>
    <t>0117-01-Artículo 11 -. Capacitación.</t>
  </si>
  <si>
    <t>0117-01-Artículo 12 -. Bienestar.</t>
  </si>
  <si>
    <t>0117-01-Artículo 13 -. Eventos y conmemoraciones.</t>
  </si>
  <si>
    <t>0117-01-Artículo 14 -. Fondos educativos.</t>
  </si>
  <si>
    <t>0117-01-Artículo 15. Telefonía.</t>
  </si>
  <si>
    <t>0117-01-Artículo 16 -. Vehículos oficiales.</t>
  </si>
  <si>
    <t>0117-01-Artículo 17 -. Adquisición de vehículos y maquinaria.</t>
  </si>
  <si>
    <t>0117-01-Artículo 18 -. Fotocopiado, multicopiado e impresión.</t>
  </si>
  <si>
    <t>0117-01-Artículo 19 -. Publicidad distrital.</t>
  </si>
  <si>
    <t>0117-01-Artículo 20 -. Cajas menores.</t>
  </si>
  <si>
    <t>0117-01-Artículo 21 -. Mantenimiento o reparación de bienes inmuebles o muebles.</t>
  </si>
  <si>
    <t>0117-01-Artículo 22 -. Suscripciones.</t>
  </si>
  <si>
    <t>0117-01-Artículo 23 -. Servicios públicos.</t>
  </si>
  <si>
    <t>0117-01-Artículo 6°.- Reducción del gasto en CPS profesionales y de apoyo a la gestión.</t>
  </si>
  <si>
    <t>0117-01-Artículo 7°.- Horas extras, dominicales y festivos.</t>
  </si>
  <si>
    <t>0117-01-Artículo 8°.- Viáticos y gastos de viaje.</t>
  </si>
  <si>
    <t>0117-01-Artículo 9°.- Compensación por vacaciones.</t>
  </si>
  <si>
    <t>0118-01-Artículo 10°.- Bono navideño.</t>
  </si>
  <si>
    <t>HÁBITAT</t>
  </si>
  <si>
    <t>0118-01</t>
  </si>
  <si>
    <t>0118-01 SDHT</t>
  </si>
  <si>
    <t>0118-01-Artículo 11 -. Capacitación.</t>
  </si>
  <si>
    <t>0118-01-Artículo 12 -. Bienestar.</t>
  </si>
  <si>
    <t>0118-01-Artículo 13 -. Eventos y conmemoraciones.</t>
  </si>
  <si>
    <t>0118-01-Artículo 14 -. Fondos educativos.</t>
  </si>
  <si>
    <t>0118-01-Artículo 15. Telefonía.</t>
  </si>
  <si>
    <t>0118-01-Artículo 16 -. Vehículos oficiales.</t>
  </si>
  <si>
    <t>0118-01-Artículo 17 -. Adquisición de vehículos y maquinaria.</t>
  </si>
  <si>
    <t>0118-01-Artículo 18 -. Fotocopiado, multicopiado e impresión.</t>
  </si>
  <si>
    <t>0118-01-Artículo 19 -. Publicidad distrital.</t>
  </si>
  <si>
    <t>0118-01-Artículo 20 -. Cajas menores.</t>
  </si>
  <si>
    <t>0118-01-Artículo 21 -. Mantenimiento o reparación de bienes inmuebles o muebles.</t>
  </si>
  <si>
    <t>0118-01-Artículo 22 -. Suscripciones.</t>
  </si>
  <si>
    <t>0118-01-Artículo 23 -. Servicios públicos.</t>
  </si>
  <si>
    <t>0118-01-Artículo 6°.- Reducción del gasto en CPS profesionales y de apoyo a la gestión.</t>
  </si>
  <si>
    <t>0118-01-Artículo 7°.- Horas extras, dominicales y festivos.</t>
  </si>
  <si>
    <t>0118-01-Artículo 8°.- Viáticos y gastos de viaje.</t>
  </si>
  <si>
    <t>0118-01-Artículo 9°.- Compensación por vacaciones.</t>
  </si>
  <si>
    <t>0119-01-Artículo 10°.- Bono navideño.</t>
  </si>
  <si>
    <t>CULTURA, RECREACIÓN Y DEPORTE</t>
  </si>
  <si>
    <t>0119-01</t>
  </si>
  <si>
    <t>0119-01 SDCRD</t>
  </si>
  <si>
    <t>0119-01-Artículo 11 -. Capacitación.</t>
  </si>
  <si>
    <t>0119-01-Artículo 12 -. Bienestar.</t>
  </si>
  <si>
    <t>0119-01-Artículo 13 -. Eventos y conmemoraciones.</t>
  </si>
  <si>
    <t>0119-01-Artículo 14 -. Fondos educativos.</t>
  </si>
  <si>
    <t>0119-01-Artículo 15. Telefonía.</t>
  </si>
  <si>
    <t>0119-01-Artículo 16 -. Vehículos oficiales.</t>
  </si>
  <si>
    <t>0119-01-Artículo 17 -. Adquisición de vehículos y maquinaria.</t>
  </si>
  <si>
    <t>0119-01-Artículo 18 -. Fotocopiado, multicopiado e impresión.</t>
  </si>
  <si>
    <t>0119-01-Artículo 19 -. Publicidad distrital.</t>
  </si>
  <si>
    <t>0119-01-Artículo 20 -. Cajas menores.</t>
  </si>
  <si>
    <t>0119-01-Artículo 21 -. Mantenimiento o reparación de bienes inmuebles o muebles.</t>
  </si>
  <si>
    <t>0119-01-Artículo 22 -. Suscripciones.</t>
  </si>
  <si>
    <t>0119-01-Artículo 23 -. Servicios públicos.</t>
  </si>
  <si>
    <t>0119-01-Artículo 6°.- Reducción del gasto en CPS profesionales y de apoyo a la gestión.</t>
  </si>
  <si>
    <t>0119-01-Artículo 7°.- Horas extras, dominicales y festivos.</t>
  </si>
  <si>
    <t>0119-01-Artículo 8°.- Viáticos y gastos de viaje.</t>
  </si>
  <si>
    <t>0119-01-Artículo 9°.- Compensación por vacaciones.</t>
  </si>
  <si>
    <t>0120-01-Artículo 10°.- Bono navideño.</t>
  </si>
  <si>
    <t>PLANEACIÓN</t>
  </si>
  <si>
    <t>0120-01</t>
  </si>
  <si>
    <t>0120-01 SDP</t>
  </si>
  <si>
    <t>0120-01-Artículo 11 -. Capacitación.</t>
  </si>
  <si>
    <t>0120-01-Artículo 12 -. Bienestar.</t>
  </si>
  <si>
    <t>0120-01-Artículo 13 -. Eventos y conmemoraciones.</t>
  </si>
  <si>
    <t>0120-01-Artículo 14 -. Fondos educativos.</t>
  </si>
  <si>
    <t>0120-01-Artículo 15. Telefonía.</t>
  </si>
  <si>
    <t>0120-01-Artículo 16 -. Vehículos oficiales.</t>
  </si>
  <si>
    <t>0120-01-Artículo 17 -. Adquisición de vehículos y maquinaria.</t>
  </si>
  <si>
    <t>0120-01-Artículo 18 -. Fotocopiado, multicopiado e impresión.</t>
  </si>
  <si>
    <t>0120-01-Artículo 19 -. Publicidad distrital.</t>
  </si>
  <si>
    <t>0120-01-Artículo 20 -. Cajas menores.</t>
  </si>
  <si>
    <t>0120-01-Artículo 21 -. Mantenimiento o reparación de bienes inmuebles o muebles.</t>
  </si>
  <si>
    <t>0120-01-Artículo 22 -. Suscripciones.</t>
  </si>
  <si>
    <t>0120-01-Artículo 23 -. Servicios públicos.</t>
  </si>
  <si>
    <t>0120-01-Artículo 6°.- Reducción del gasto en CPS profesionales y de apoyo a la gestión.</t>
  </si>
  <si>
    <t>0120-01-Artículo 7°.- Horas extras, dominicales y festivos.</t>
  </si>
  <si>
    <t>0120-01-Artículo 8°.- Viáticos y gastos de viaje.</t>
  </si>
  <si>
    <t>0120-01-Artículo 9°.- Compensación por vacaciones.</t>
  </si>
  <si>
    <t>0121-01-Artículo 10°.- Bono navideño.</t>
  </si>
  <si>
    <t>MUJERES</t>
  </si>
  <si>
    <t>0121-01</t>
  </si>
  <si>
    <t>0121-01 SDM</t>
  </si>
  <si>
    <t>0121-01-Artículo 11 -. Capacitación.</t>
  </si>
  <si>
    <t>0121-01-Artículo 12 -. Bienestar.</t>
  </si>
  <si>
    <t>0121-01-Artículo 13 -. Eventos y conmemoraciones.</t>
  </si>
  <si>
    <t>0121-01-Artículo 14 -. Fondos educativos.</t>
  </si>
  <si>
    <t>0121-01-Artículo 15. Telefonía.</t>
  </si>
  <si>
    <t>0121-01-Artículo 16 -. Vehículos oficiales.</t>
  </si>
  <si>
    <t>0121-01-Artículo 17 -. Adquisición de vehículos y maquinaria.</t>
  </si>
  <si>
    <t>0121-01-Artículo 18 -. Fotocopiado, multicopiado e impresión.</t>
  </si>
  <si>
    <t>0121-01-Artículo 19 -. Publicidad distrital.</t>
  </si>
  <si>
    <t>0121-01-Artículo 20 -. Cajas menores.</t>
  </si>
  <si>
    <t>0121-01-Artículo 21 -. Mantenimiento o reparación de bienes inmuebles o muebles.</t>
  </si>
  <si>
    <t>0121-01-Artículo 22 -. Suscripciones.</t>
  </si>
  <si>
    <t>0121-01-Artículo 23 -. Servicios públicos.</t>
  </si>
  <si>
    <t>0121-01-Artículo 6°.- Reducción del gasto en CPS profesionales y de apoyo a la gestión.</t>
  </si>
  <si>
    <t>0121-01-Artículo 7°.- Horas extras, dominicales y festivos.</t>
  </si>
  <si>
    <t>0121-01-Artículo 8°.- Viáticos y gastos de viaje.</t>
  </si>
  <si>
    <t>0121-01-Artículo 9°.- Compensación por vacaciones.</t>
  </si>
  <si>
    <t>0122-01-Artículo 10°.- Bono navideño.</t>
  </si>
  <si>
    <t>INTEGRACION SOCIAL</t>
  </si>
  <si>
    <t>0122-01</t>
  </si>
  <si>
    <t>0122-01 SDIS</t>
  </si>
  <si>
    <t>0122-01-Artículo 11 -. Capacitación.</t>
  </si>
  <si>
    <t>0122-01-Artículo 12 -. Bienestar.</t>
  </si>
  <si>
    <t>0122-01-Artículo 13 -. Eventos y conmemoraciones.</t>
  </si>
  <si>
    <t>0122-01-Artículo 14 -. Fondos educativos.</t>
  </si>
  <si>
    <t>0122-01-Artículo 15. Telefonía.</t>
  </si>
  <si>
    <t>0122-01-Artículo 16 -. Vehículos oficiales.</t>
  </si>
  <si>
    <t>0122-01-Artículo 17 -. Adquisición de vehículos y maquinaria.</t>
  </si>
  <si>
    <t>0122-01-Artículo 18 -. Fotocopiado, multicopiado e impresión.</t>
  </si>
  <si>
    <t>0122-01-Artículo 19 -. Publicidad distrital.</t>
  </si>
  <si>
    <t>0122-01-Artículo 20 -. Cajas menores.</t>
  </si>
  <si>
    <t>0122-01-Artículo 21 -. Mantenimiento o reparación de bienes inmuebles o muebles.</t>
  </si>
  <si>
    <t>0122-01-Artículo 22 -. Suscripciones.</t>
  </si>
  <si>
    <t>0122-01-Artículo 23 -. Servicios públicos.</t>
  </si>
  <si>
    <t>0122-01-Artículo 6°.- Reducción del gasto en CPS profesionales y de apoyo a la gestión.</t>
  </si>
  <si>
    <t>0122-01-Artículo 7°.- Horas extras, dominicales y festivos.</t>
  </si>
  <si>
    <t>0122-01-Artículo 8°.- Viáticos y gastos de viaje.</t>
  </si>
  <si>
    <t>0122-01-Artículo 9°.- Compensación por vacaciones.</t>
  </si>
  <si>
    <t>0125-01-Artículo 10°.- Bono navideño.</t>
  </si>
  <si>
    <t>0125-01</t>
  </si>
  <si>
    <t>0125-01 DASCD</t>
  </si>
  <si>
    <t>0125-01-Artículo 11 -. Capacitación.</t>
  </si>
  <si>
    <t>0125-01-Artículo 12 -. Bienestar.</t>
  </si>
  <si>
    <t>0125-01-Artículo 13 -. Eventos y conmemoraciones.</t>
  </si>
  <si>
    <t>0125-01-Artículo 14 -. Fondos educativos.</t>
  </si>
  <si>
    <t>0125-01-Artículo 15. Telefonía.</t>
  </si>
  <si>
    <t>0125-01-Artículo 16 -. Vehículos oficiales.</t>
  </si>
  <si>
    <t>0125-01-Artículo 17 -. Adquisición de vehículos y maquinaria.</t>
  </si>
  <si>
    <t>0125-01-Artículo 18 -. Fotocopiado, multicopiado e impresión.</t>
  </si>
  <si>
    <t>0125-01-Artículo 19 -. Publicidad distrital.</t>
  </si>
  <si>
    <t>0125-01-Artículo 20 -. Cajas menores.</t>
  </si>
  <si>
    <t>0125-01-Artículo 21 -. Mantenimiento o reparación de bienes inmuebles o muebles.</t>
  </si>
  <si>
    <t>0125-01-Artículo 22 -. Suscripciones.</t>
  </si>
  <si>
    <t>0125-01-Artículo 23 -. Servicios públicos.</t>
  </si>
  <si>
    <t>0125-01-Artículo 6°.- Reducción del gasto en CPS profesionales y de apoyo a la gestión.</t>
  </si>
  <si>
    <t>0125-01-Artículo 7°.- Horas extras, dominicales y festivos.</t>
  </si>
  <si>
    <t>0125-01-Artículo 8°.- Viáticos y gastos de viaje.</t>
  </si>
  <si>
    <t>0125-01-Artículo 9°.- Compensación por vacaciones.</t>
  </si>
  <si>
    <t>0126-01-Artículo 10°.- Bono navideño.</t>
  </si>
  <si>
    <t>AMBIENTE</t>
  </si>
  <si>
    <t>0126-01</t>
  </si>
  <si>
    <t>0126-01 SDA</t>
  </si>
  <si>
    <t>0126-01-Artículo 11 -. Capacitación.</t>
  </si>
  <si>
    <t>0126-01-Artículo 12 -. Bienestar.</t>
  </si>
  <si>
    <t>0126-01-Artículo 13 -. Eventos y conmemoraciones.</t>
  </si>
  <si>
    <t>0126-01-Artículo 14 -. Fondos educativos.</t>
  </si>
  <si>
    <t>0126-01-Artículo 15. Telefonía.</t>
  </si>
  <si>
    <t>0126-01-Artículo 16 -. Vehículos oficiales.</t>
  </si>
  <si>
    <t>0126-01-Artículo 17 -. Adquisición de vehículos y maquinaria.</t>
  </si>
  <si>
    <t>0126-01-Artículo 18 -. Fotocopiado, multicopiado e impresión.</t>
  </si>
  <si>
    <t>0126-01-Artículo 19 -. Publicidad distrital.</t>
  </si>
  <si>
    <t>0126-01-Artículo 20 -. Cajas menores.</t>
  </si>
  <si>
    <t>0126-01-Artículo 21 -. Mantenimiento o reparación de bienes inmuebles o muebles.</t>
  </si>
  <si>
    <t>0126-01-Artículo 22 -. Suscripciones.</t>
  </si>
  <si>
    <t>0126-01-Artículo 23 -. Servicios públicos.</t>
  </si>
  <si>
    <t>0126-01-Artículo 6°.- Reducción del gasto en CPS profesionales y de apoyo a la gestión.</t>
  </si>
  <si>
    <t>0126-01-Artículo 7°.- Horas extras, dominicales y festivos.</t>
  </si>
  <si>
    <t>0126-01-Artículo 8°.- Viáticos y gastos de viaje.</t>
  </si>
  <si>
    <t>0126-01-Artículo 9°.- Compensación por vacaciones.</t>
  </si>
  <si>
    <t>0127-01-Artículo 10°.- Bono navideño.</t>
  </si>
  <si>
    <t>0127-01</t>
  </si>
  <si>
    <t>0127-01 DADEP</t>
  </si>
  <si>
    <t>0127-01-Artículo 11 -. Capacitación.</t>
  </si>
  <si>
    <t>0127-01-Artículo 12 -. Bienestar.</t>
  </si>
  <si>
    <t>0127-01-Artículo 13 -. Eventos y conmemoraciones.</t>
  </si>
  <si>
    <t>0127-01-Artículo 14 -. Fondos educativos.</t>
  </si>
  <si>
    <t>0127-01-Artículo 15. Telefonía.</t>
  </si>
  <si>
    <t>0127-01-Artículo 16 -. Vehículos oficiales.</t>
  </si>
  <si>
    <t>0127-01-Artículo 17 -. Adquisición de vehículos y maquinaria.</t>
  </si>
  <si>
    <t>0127-01-Artículo 18 -. Fotocopiado, multicopiado e impresión.</t>
  </si>
  <si>
    <t>0127-01-Artículo 19 -. Publicidad distrital.</t>
  </si>
  <si>
    <t>0127-01-Artículo 20 -. Cajas menores.</t>
  </si>
  <si>
    <t>0127-01-Artículo 21 -. Mantenimiento o reparación de bienes inmuebles o muebles.</t>
  </si>
  <si>
    <t>0127-01-Artículo 22 -. Suscripciones.</t>
  </si>
  <si>
    <t>0127-01-Artículo 23 -. Servicios públicos.</t>
  </si>
  <si>
    <t>0127-01-Artículo 6°.- Reducción del gasto en CPS profesionales y de apoyo a la gestión.</t>
  </si>
  <si>
    <t>0127-01-Artículo 7°.- Horas extras, dominicales y festivos.</t>
  </si>
  <si>
    <t>0127-01-Artículo 8°.- Viáticos y gastos de viaje.</t>
  </si>
  <si>
    <t>0127-01-Artículo 9°.- Compensación por vacaciones.</t>
  </si>
  <si>
    <t>0131-01-Artículo 10°.- Bono navideño.</t>
  </si>
  <si>
    <t>SEGURIDAD, CONVIVENCIA Y JUSTICIA</t>
  </si>
  <si>
    <t>0131-01</t>
  </si>
  <si>
    <t>0131-01 UAECOB</t>
  </si>
  <si>
    <t>0131-01-Artículo 11 -. Capacitación.</t>
  </si>
  <si>
    <t>0131-01-Artículo 12 -. Bienestar.</t>
  </si>
  <si>
    <t>0131-01-Artículo 13 -. Eventos y conmemoraciones.</t>
  </si>
  <si>
    <t>0131-01-Artículo 14 -. Fondos educativos.</t>
  </si>
  <si>
    <t>0131-01-Artículo 15. Telefonía.</t>
  </si>
  <si>
    <t>0131-01-Artículo 16 -. Vehículos oficiales.</t>
  </si>
  <si>
    <t>0131-01-Artículo 17 -. Adquisición de vehículos y maquinaria.</t>
  </si>
  <si>
    <t>0131-01-Artículo 18 -. Fotocopiado, multicopiado e impresión.</t>
  </si>
  <si>
    <t>0131-01-Artículo 19 -. Publicidad distrital.</t>
  </si>
  <si>
    <t>0131-01-Artículo 20 -. Cajas menores.</t>
  </si>
  <si>
    <t>0131-01-Artículo 21 -. Mantenimiento o reparación de bienes inmuebles o muebles.</t>
  </si>
  <si>
    <t>0131-01-Artículo 22 -. Suscripciones.</t>
  </si>
  <si>
    <t>0131-01-Artículo 23 -. Servicios públicos.</t>
  </si>
  <si>
    <t>0131-01-Artículo 6°.- Reducción del gasto en CPS profesionales y de apoyo a la gestión.</t>
  </si>
  <si>
    <t>0131-01-Artículo 7°.- Horas extras, dominicales y festivos.</t>
  </si>
  <si>
    <t>0131-01-Artículo 8°.- Viáticos y gastos de viaje.</t>
  </si>
  <si>
    <t>0131-01-Artículo 9°.- Compensación por vacaciones.</t>
  </si>
  <si>
    <t>0136-01-Artículo 10°.- Bono navideño.</t>
  </si>
  <si>
    <t>GESTIÓN JURÍDICA</t>
  </si>
  <si>
    <t>0136-01</t>
  </si>
  <si>
    <t>0136-01 SJD</t>
  </si>
  <si>
    <t>0136-01-Artículo 11 -. Capacitación.</t>
  </si>
  <si>
    <t>0136-01-Artículo 12 -. Bienestar.</t>
  </si>
  <si>
    <t>0136-01-Artículo 13 -. Eventos y conmemoraciones.</t>
  </si>
  <si>
    <t>0136-01-Artículo 14 -. Fondos educativos.</t>
  </si>
  <si>
    <t>0136-01-Artículo 15. Telefonía.</t>
  </si>
  <si>
    <t>0136-01-Artículo 16 -. Vehículos oficiales.</t>
  </si>
  <si>
    <t>0136-01-Artículo 17 -. Adquisición de vehículos y maquinaria.</t>
  </si>
  <si>
    <t>0136-01-Artículo 18 -. Fotocopiado, multicopiado e impresión.</t>
  </si>
  <si>
    <t>0136-01-Artículo 19 -. Publicidad distrital.</t>
  </si>
  <si>
    <t>0136-01-Artículo 20 -. Cajas menores.</t>
  </si>
  <si>
    <t>0136-01-Artículo 21 -. Mantenimiento o reparación de bienes inmuebles o muebles.</t>
  </si>
  <si>
    <t>0136-01-Artículo 22 -. Suscripciones.</t>
  </si>
  <si>
    <t>0136-01-Artículo 23 -. Servicios públicos.</t>
  </si>
  <si>
    <t>0136-01-Artículo 6°.- Reducción del gasto en CPS profesionales y de apoyo a la gestión.</t>
  </si>
  <si>
    <t>0136-01-Artículo 7°.- Horas extras, dominicales y festivos.</t>
  </si>
  <si>
    <t>0136-01-Artículo 8°.- Viáticos y gastos de viaje.</t>
  </si>
  <si>
    <t>0136-01-Artículo 9°.- Compensación por vacaciones.</t>
  </si>
  <si>
    <t>0137-01-Artículo 10°.- Bono navideño.</t>
  </si>
  <si>
    <t>0137-01</t>
  </si>
  <si>
    <t>0137-01 SDSCJ</t>
  </si>
  <si>
    <t>0137-01-Artículo 11 -. Capacitación.</t>
  </si>
  <si>
    <t>0137-01-Artículo 12 -. Bienestar.</t>
  </si>
  <si>
    <t>0137-01-Artículo 13 -. Eventos y conmemoraciones.</t>
  </si>
  <si>
    <t>0137-01-Artículo 14 -. Fondos educativos.</t>
  </si>
  <si>
    <t>0137-01-Artículo 15. Telefonía.</t>
  </si>
  <si>
    <t>0137-01-Artículo 16 -. Vehículos oficiales.</t>
  </si>
  <si>
    <t>0137-01-Artículo 17 -. Adquisición de vehículos y maquinaria.</t>
  </si>
  <si>
    <t>0137-01-Artículo 18 -. Fotocopiado, multicopiado e impresión.</t>
  </si>
  <si>
    <t>0137-01-Artículo 19 -. Publicidad distrital.</t>
  </si>
  <si>
    <t>0137-01-Artículo 20 -. Cajas menores.</t>
  </si>
  <si>
    <t>0137-01-Artículo 21 -. Mantenimiento o reparación de bienes inmuebles o muebles.</t>
  </si>
  <si>
    <t>0137-01-Artículo 22 -. Suscripciones.</t>
  </si>
  <si>
    <t>0137-01-Artículo 23 -. Servicios públicos.</t>
  </si>
  <si>
    <t>0137-01-Artículo 6°.- Reducción del gasto en CPS profesionales y de apoyo a la gestión.</t>
  </si>
  <si>
    <t>0137-01-Artículo 7°.- Horas extras, dominicales y festivos.</t>
  </si>
  <si>
    <t>0137-01-Artículo 8°.- Viáticos y gastos de viaje.</t>
  </si>
  <si>
    <t>0137-01-Artículo 9°.- Compensación por vacaciones.</t>
  </si>
  <si>
    <t>0137-02-Artículo 10°.- Bono navideño.</t>
  </si>
  <si>
    <t>0137-02</t>
  </si>
  <si>
    <t>0137-02 SDSCJ</t>
  </si>
  <si>
    <t>0137-02-Artículo 11 -. Capacitación.</t>
  </si>
  <si>
    <t>0137-02-Artículo 12 -. Bienestar.</t>
  </si>
  <si>
    <t>0137-02-Artículo 13 -. Eventos y conmemoraciones.</t>
  </si>
  <si>
    <t>0137-02-Artículo 14 -. Fondos educativos.</t>
  </si>
  <si>
    <t>0137-02-Artículo 15. Telefonía.</t>
  </si>
  <si>
    <t>0137-02-Artículo 16 -. Vehículos oficiales.</t>
  </si>
  <si>
    <t>0137-02-Artículo 17 -. Adquisición de vehículos y maquinaria.</t>
  </si>
  <si>
    <t>0137-02-Artículo 18 -. Fotocopiado, multicopiado e impresión.</t>
  </si>
  <si>
    <t>0137-02-Artículo 19 -. Publicidad distrital.</t>
  </si>
  <si>
    <t>0137-02-Artículo 20 -. Cajas menores.</t>
  </si>
  <si>
    <t>0137-02-Artículo 21 -. Mantenimiento o reparación de bienes inmuebles o muebles.</t>
  </si>
  <si>
    <t>0137-02-Artículo 22 -. Suscripciones.</t>
  </si>
  <si>
    <t>0137-02-Artículo 23 -. Servicios públicos.</t>
  </si>
  <si>
    <t>0137-02-Artículo 6°.- Reducción del gasto en CPS profesionales y de apoyo a la gestión.</t>
  </si>
  <si>
    <t>0137-02-Artículo 7°.- Horas extras, dominicales y festivos.</t>
  </si>
  <si>
    <t>0137-02-Artículo 8°.- Viáticos y gastos de viaje.</t>
  </si>
  <si>
    <t>0137-02-Artículo 9°.- Compensación por vacaciones.</t>
  </si>
  <si>
    <t>0200-01-Artículo 10°.- Bono navideño.</t>
  </si>
  <si>
    <t>0200-01</t>
  </si>
  <si>
    <t>0200-01 IPES</t>
  </si>
  <si>
    <t>Establecimientos Públicos</t>
  </si>
  <si>
    <t>0200-01-Artículo 11 -. Capacitación.</t>
  </si>
  <si>
    <t>0200-01-Artículo 12 -. Bienestar.</t>
  </si>
  <si>
    <t>0200-01-Artículo 13 -. Eventos y conmemoraciones.</t>
  </si>
  <si>
    <t>0200-01-Artículo 14 -. Fondos educativos.</t>
  </si>
  <si>
    <t>0200-01-Artículo 15. Telefonía.</t>
  </si>
  <si>
    <t>0200-01-Artículo 16 -. Vehículos oficiales.</t>
  </si>
  <si>
    <t>0200-01-Artículo 17 -. Adquisición de vehículos y maquinaria.</t>
  </si>
  <si>
    <t>0200-01-Artículo 18 -. Fotocopiado, multicopiado e impresión.</t>
  </si>
  <si>
    <t>0200-01-Artículo 19 -. Publicidad distrital.</t>
  </si>
  <si>
    <t>0200-01-Artículo 20 -. Cajas menores.</t>
  </si>
  <si>
    <t>0200-01-Artículo 21 -. Mantenimiento o reparación de bienes inmuebles o muebles.</t>
  </si>
  <si>
    <t>0200-01-Artículo 22 -. Suscripciones.</t>
  </si>
  <si>
    <t>0200-01-Artículo 23 -. Servicios públicos.</t>
  </si>
  <si>
    <t>0200-01-Artículo 6°.- Reducción del gasto en CPS profesionales y de apoyo a la gestión.</t>
  </si>
  <si>
    <t>0200-01-Artículo 7°.- Horas extras, dominicales y festivos.</t>
  </si>
  <si>
    <t>0200-01-Artículo 8°.- Viáticos y gastos de viaje.</t>
  </si>
  <si>
    <t>0200-01-Artículo 9°.- Compensación por vacaciones.</t>
  </si>
  <si>
    <t>0201-01-Artículo 10°.- Bono navideño.</t>
  </si>
  <si>
    <t>0201-01</t>
  </si>
  <si>
    <t>0201-01 FFDS</t>
  </si>
  <si>
    <t>0201-01-Artículo 11 -. Capacitación.</t>
  </si>
  <si>
    <t>0201-01-Artículo 12 -. Bienestar.</t>
  </si>
  <si>
    <t>0201-01-Artículo 13 -. Eventos y conmemoraciones.</t>
  </si>
  <si>
    <t>0201-01-Artículo 14 -. Fondos educativos.</t>
  </si>
  <si>
    <t>0201-01-Artículo 15. Telefonía.</t>
  </si>
  <si>
    <t>0201-01-Artículo 16 -. Vehículos oficiales.</t>
  </si>
  <si>
    <t>0201-01-Artículo 17 -. Adquisición de vehículos y maquinaria.</t>
  </si>
  <si>
    <t>0201-01-Artículo 18 -. Fotocopiado, multicopiado e impresión.</t>
  </si>
  <si>
    <t>0201-01-Artículo 19 -. Publicidad distrital.</t>
  </si>
  <si>
    <t>0201-01-Artículo 20 -. Cajas menores.</t>
  </si>
  <si>
    <t>0201-01-Artículo 21 -. Mantenimiento o reparación de bienes inmuebles o muebles.</t>
  </si>
  <si>
    <t>0201-01-Artículo 22 -. Suscripciones.</t>
  </si>
  <si>
    <t>0201-01-Artículo 23 -. Servicios públicos.</t>
  </si>
  <si>
    <t>0201-01-Artículo 6°.- Reducción del gasto en CPS profesionales y de apoyo a la gestión.</t>
  </si>
  <si>
    <t>0201-01-Artículo 7°.- Horas extras, dominicales y festivos.</t>
  </si>
  <si>
    <t>0201-01-Artículo 8°.- Viáticos y gastos de viaje.</t>
  </si>
  <si>
    <t>0201-01-Artículo 9°.- Compensación por vacaciones.</t>
  </si>
  <si>
    <t>0203-01-Artículo 10°.- Bono navideño.</t>
  </si>
  <si>
    <t>0203-01</t>
  </si>
  <si>
    <t>0203-01 IDIGER</t>
  </si>
  <si>
    <t>0203-01-Artículo 11 -. Capacitación.</t>
  </si>
  <si>
    <t>0203-01-Artículo 12 -. Bienestar.</t>
  </si>
  <si>
    <t>0203-01-Artículo 13 -. Eventos y conmemoraciones.</t>
  </si>
  <si>
    <t>0203-01-Artículo 14 -. Fondos educativos.</t>
  </si>
  <si>
    <t>0203-01-Artículo 15. Telefonía.</t>
  </si>
  <si>
    <t>0203-01-Artículo 16 -. Vehículos oficiales.</t>
  </si>
  <si>
    <t>0203-01-Artículo 17 -. Adquisición de vehículos y maquinaria.</t>
  </si>
  <si>
    <t>0203-01-Artículo 18 -. Fotocopiado, multicopiado e impresión.</t>
  </si>
  <si>
    <t>0203-01-Artículo 19 -. Publicidad distrital.</t>
  </si>
  <si>
    <t>0203-01-Artículo 20 -. Cajas menores.</t>
  </si>
  <si>
    <t>0203-01-Artículo 21 -. Mantenimiento o reparación de bienes inmuebles o muebles.</t>
  </si>
  <si>
    <t>0203-01-Artículo 22 -. Suscripciones.</t>
  </si>
  <si>
    <t>0203-01-Artículo 23 -. Servicios públicos.</t>
  </si>
  <si>
    <t>0203-01-Artículo 6°.- Reducción del gasto en CPS profesionales y de apoyo a la gestión.</t>
  </si>
  <si>
    <t>0203-01-Artículo 7°.- Horas extras, dominicales y festivos.</t>
  </si>
  <si>
    <t>0203-01-Artículo 8°.- Viáticos y gastos de viaje.</t>
  </si>
  <si>
    <t>0203-01-Artículo 9°.- Compensación por vacaciones.</t>
  </si>
  <si>
    <t>0204-01-Artículo 10°.- Bono navideño.</t>
  </si>
  <si>
    <t>0204-01</t>
  </si>
  <si>
    <t>0204-01 IDU</t>
  </si>
  <si>
    <t>0204-01-Artículo 11 -. Capacitación.</t>
  </si>
  <si>
    <t>0204-01-Artículo 12 -. Bienestar.</t>
  </si>
  <si>
    <t>0204-01-Artículo 13 -. Eventos y conmemoraciones.</t>
  </si>
  <si>
    <t>0204-01-Artículo 14 -. Fondos educativos.</t>
  </si>
  <si>
    <t>0204-01-Artículo 15. Telefonía.</t>
  </si>
  <si>
    <t>0204-01-Artículo 16 -. Vehículos oficiales.</t>
  </si>
  <si>
    <t>0204-01-Artículo 17 -. Adquisición de vehículos y maquinaria.</t>
  </si>
  <si>
    <t>0204-01-Artículo 18 -. Fotocopiado, multicopiado e impresión.</t>
  </si>
  <si>
    <t>0204-01-Artículo 19 -. Publicidad distrital.</t>
  </si>
  <si>
    <t>0204-01-Artículo 20 -. Cajas menores.</t>
  </si>
  <si>
    <t>0204-01-Artículo 21 -. Mantenimiento o reparación de bienes inmuebles o muebles.</t>
  </si>
  <si>
    <t>0204-01-Artículo 22 -. Suscripciones.</t>
  </si>
  <si>
    <t>0204-01-Artículo 23 -. Servicios públicos.</t>
  </si>
  <si>
    <t>0204-01-Artículo 6°.- Reducción del gasto en CPS profesionales y de apoyo a la gestión.</t>
  </si>
  <si>
    <t>0204-01-Artículo 7°.- Horas extras, dominicales y festivos.</t>
  </si>
  <si>
    <t>0204-01-Artículo 8°.- Viáticos y gastos de viaje.</t>
  </si>
  <si>
    <t>0204-01-Artículo 9°.- Compensación por vacaciones.</t>
  </si>
  <si>
    <t>0206-01-Artículo 10°.- Bono navideño.</t>
  </si>
  <si>
    <t>0206-01</t>
  </si>
  <si>
    <t>0206-01 FONCEP</t>
  </si>
  <si>
    <t>0206-01-Artículo 11 -. Capacitación.</t>
  </si>
  <si>
    <t>0206-01-Artículo 12 -. Bienestar.</t>
  </si>
  <si>
    <t>0206-01-Artículo 13 -. Eventos y conmemoraciones.</t>
  </si>
  <si>
    <t>0206-01-Artículo 14 -. Fondos educativos.</t>
  </si>
  <si>
    <t>0206-01-Artículo 15. Telefonía.</t>
  </si>
  <si>
    <t>0206-01-Artículo 16 -. Vehículos oficiales.</t>
  </si>
  <si>
    <t>0206-01-Artículo 17 -. Adquisición de vehículos y maquinaria.</t>
  </si>
  <si>
    <t>0206-01-Artículo 18 -. Fotocopiado, multicopiado e impresión.</t>
  </si>
  <si>
    <t>0206-01-Artículo 19 -. Publicidad distrital.</t>
  </si>
  <si>
    <t>0206-01-Artículo 20 -. Cajas menores.</t>
  </si>
  <si>
    <t>0206-01-Artículo 21 -. Mantenimiento o reparación de bienes inmuebles o muebles.</t>
  </si>
  <si>
    <t>0206-01-Artículo 22 -. Suscripciones.</t>
  </si>
  <si>
    <t>0206-01-Artículo 23 -. Servicios públicos.</t>
  </si>
  <si>
    <t>0206-01-Artículo 6°.- Reducción del gasto en CPS profesionales y de apoyo a la gestión.</t>
  </si>
  <si>
    <t>0206-01-Artículo 7°.- Horas extras, dominicales y festivos.</t>
  </si>
  <si>
    <t>0206-01-Artículo 8°.- Viáticos y gastos de viaje.</t>
  </si>
  <si>
    <t>0206-01-Artículo 9°.- Compensación por vacaciones.</t>
  </si>
  <si>
    <t>0206-02-Artículo 10°.- Bono navideño.</t>
  </si>
  <si>
    <t>0206-02</t>
  </si>
  <si>
    <t>0206-02 FONCEP</t>
  </si>
  <si>
    <t>0206-02-Artículo 11 -. Capacitación.</t>
  </si>
  <si>
    <t>0206-02-Artículo 12 -. Bienestar.</t>
  </si>
  <si>
    <t>0206-02-Artículo 13 -. Eventos y conmemoraciones.</t>
  </si>
  <si>
    <t>0206-02-Artículo 14 -. Fondos educativos.</t>
  </si>
  <si>
    <t>0206-02-Artículo 15. Telefonía.</t>
  </si>
  <si>
    <t>0206-02-Artículo 16 -. Vehículos oficiales.</t>
  </si>
  <si>
    <t>0206-02-Artículo 17 -. Adquisición de vehículos y maquinaria.</t>
  </si>
  <si>
    <t>0206-02-Artículo 18 -. Fotocopiado, multicopiado e impresión.</t>
  </si>
  <si>
    <t>0206-02-Artículo 19 -. Publicidad distrital.</t>
  </si>
  <si>
    <t>0206-02-Artículo 20 -. Cajas menores.</t>
  </si>
  <si>
    <t>0206-02-Artículo 21 -. Mantenimiento o reparación de bienes inmuebles o muebles.</t>
  </si>
  <si>
    <t>0206-02-Artículo 22 -. Suscripciones.</t>
  </si>
  <si>
    <t>0206-02-Artículo 23 -. Servicios públicos.</t>
  </si>
  <si>
    <t>0206-02-Artículo 6°.- Reducción del gasto en CPS profesionales y de apoyo a la gestión.</t>
  </si>
  <si>
    <t>0206-02-Artículo 7°.- Horas extras, dominicales y festivos.</t>
  </si>
  <si>
    <t>0206-02-Artículo 8°.- Viáticos y gastos de viaje.</t>
  </si>
  <si>
    <t>0206-02-Artículo 9°.- Compensación por vacaciones.</t>
  </si>
  <si>
    <t>0208-01-Artículo 10°.- Bono navideño.</t>
  </si>
  <si>
    <t>0208-01</t>
  </si>
  <si>
    <t>0208-01 CVP</t>
  </si>
  <si>
    <t>0208-01-Artículo 11 -. Capacitación.</t>
  </si>
  <si>
    <t>0208-01-Artículo 12 -. Bienestar.</t>
  </si>
  <si>
    <t>0208-01-Artículo 13 -. Eventos y conmemoraciones.</t>
  </si>
  <si>
    <t>0208-01-Artículo 14 -. Fondos educativos.</t>
  </si>
  <si>
    <t>0208-01-Artículo 15. Telefonía.</t>
  </si>
  <si>
    <t>0208-01-Artículo 16 -. Vehículos oficiales.</t>
  </si>
  <si>
    <t>0208-01-Artículo 17 -. Adquisición de vehículos y maquinaria.</t>
  </si>
  <si>
    <t>0208-01-Artículo 18 -. Fotocopiado, multicopiado e impresión.</t>
  </si>
  <si>
    <t>0208-01-Artículo 19 -. Publicidad distrital.</t>
  </si>
  <si>
    <t>0208-01-Artículo 20 -. Cajas menores.</t>
  </si>
  <si>
    <t>0208-01-Artículo 21 -. Mantenimiento o reparación de bienes inmuebles o muebles.</t>
  </si>
  <si>
    <t>0208-01-Artículo 22 -. Suscripciones.</t>
  </si>
  <si>
    <t>0208-01-Artículo 23 -. Servicios públicos.</t>
  </si>
  <si>
    <t>0208-01-Artículo 6°.- Reducción del gasto en CPS profesionales y de apoyo a la gestión.</t>
  </si>
  <si>
    <t>0208-01-Artículo 7°.- Horas extras, dominicales y festivos.</t>
  </si>
  <si>
    <t>0208-01-Artículo 8°.- Viáticos y gastos de viaje.</t>
  </si>
  <si>
    <t>0208-01-Artículo 9°.- Compensación por vacaciones.</t>
  </si>
  <si>
    <t>0211-01-Artículo 10°.- Bono navideño.</t>
  </si>
  <si>
    <t>0211-01</t>
  </si>
  <si>
    <t>0211-01 IDRD</t>
  </si>
  <si>
    <t>0211-01-Artículo 11 -. Capacitación.</t>
  </si>
  <si>
    <t>0211-01-Artículo 12 -. Bienestar.</t>
  </si>
  <si>
    <t>0211-01-Artículo 13 -. Eventos y conmemoraciones.</t>
  </si>
  <si>
    <t>0211-01-Artículo 14 -. Fondos educativos.</t>
  </si>
  <si>
    <t>0211-01-Artículo 15. Telefonía.</t>
  </si>
  <si>
    <t>0211-01-Artículo 16 -. Vehículos oficiales.</t>
  </si>
  <si>
    <t>0211-01-Artículo 17 -. Adquisición de vehículos y maquinaria.</t>
  </si>
  <si>
    <t>0211-01-Artículo 18 -. Fotocopiado, multicopiado e impresión.</t>
  </si>
  <si>
    <t>0211-01-Artículo 19 -. Publicidad distrital.</t>
  </si>
  <si>
    <t>0211-01-Artículo 20 -. Cajas menores.</t>
  </si>
  <si>
    <t>0211-01-Artículo 21 -. Mantenimiento o reparación de bienes inmuebles o muebles.</t>
  </si>
  <si>
    <t>0211-01-Artículo 22 -. Suscripciones.</t>
  </si>
  <si>
    <t>0211-01-Artículo 23 -. Servicios públicos.</t>
  </si>
  <si>
    <t>0211-01-Artículo 6°.- Reducción del gasto en CPS profesionales y de apoyo a la gestión.</t>
  </si>
  <si>
    <t>0211-01-Artículo 7°.- Horas extras, dominicales y festivos.</t>
  </si>
  <si>
    <t>0211-01-Artículo 8°.- Viáticos y gastos de viaje.</t>
  </si>
  <si>
    <t>0211-01-Artículo 9°.- Compensación por vacaciones.</t>
  </si>
  <si>
    <t>0213-01-Artículo 10°.- Bono navideño.</t>
  </si>
  <si>
    <t>0213-01</t>
  </si>
  <si>
    <t>0213-01 IDPC</t>
  </si>
  <si>
    <t>0213-01-Artículo 11 -. Capacitación.</t>
  </si>
  <si>
    <t>0213-01-Artículo 12 -. Bienestar.</t>
  </si>
  <si>
    <t>0213-01-Artículo 13 -. Eventos y conmemoraciones.</t>
  </si>
  <si>
    <t>0213-01-Artículo 14 -. Fondos educativos.</t>
  </si>
  <si>
    <t>0213-01-Artículo 15. Telefonía.</t>
  </si>
  <si>
    <t>0213-01-Artículo 16 -. Vehículos oficiales.</t>
  </si>
  <si>
    <t>0213-01-Artículo 17 -. Adquisición de vehículos y maquinaria.</t>
  </si>
  <si>
    <t>0213-01-Artículo 18 -. Fotocopiado, multicopiado e impresión.</t>
  </si>
  <si>
    <t>0213-01-Artículo 19 -. Publicidad distrital.</t>
  </si>
  <si>
    <t>0213-01-Artículo 20 -. Cajas menores.</t>
  </si>
  <si>
    <t>0213-01-Artículo 21 -. Mantenimiento o reparación de bienes inmuebles o muebles.</t>
  </si>
  <si>
    <t>0213-01-Artículo 22 -. Suscripciones.</t>
  </si>
  <si>
    <t>0213-01-Artículo 23 -. Servicios públicos.</t>
  </si>
  <si>
    <t>0213-01-Artículo 6°.- Reducción del gasto en CPS profesionales y de apoyo a la gestión.</t>
  </si>
  <si>
    <t>0213-01-Artículo 7°.- Horas extras, dominicales y festivos.</t>
  </si>
  <si>
    <t>0213-01-Artículo 8°.- Viáticos y gastos de viaje.</t>
  </si>
  <si>
    <t>0213-01-Artículo 9°.- Compensación por vacaciones.</t>
  </si>
  <si>
    <t>0214-01-Artículo 10°.- Bono navideño.</t>
  </si>
  <si>
    <t>0214-01</t>
  </si>
  <si>
    <t>0214-01 IDIPRON</t>
  </si>
  <si>
    <t>0214-01-Artículo 11 -. Capacitación.</t>
  </si>
  <si>
    <t>0214-01-Artículo 12 -. Bienestar.</t>
  </si>
  <si>
    <t>0214-01-Artículo 13 -. Eventos y conmemoraciones.</t>
  </si>
  <si>
    <t>0214-01-Artículo 14 -. Fondos educativos.</t>
  </si>
  <si>
    <t>0214-01-Artículo 15. Telefonía.</t>
  </si>
  <si>
    <t>0214-01-Artículo 16 -. Vehículos oficiales.</t>
  </si>
  <si>
    <t>0214-01-Artículo 17 -. Adquisición de vehículos y maquinaria.</t>
  </si>
  <si>
    <t>0214-01-Artículo 18 -. Fotocopiado, multicopiado e impresión.</t>
  </si>
  <si>
    <t>0214-01-Artículo 19 -. Publicidad distrital.</t>
  </si>
  <si>
    <t>0214-01-Artículo 20 -. Cajas menores.</t>
  </si>
  <si>
    <t>0214-01-Artículo 21 -. Mantenimiento o reparación de bienes inmuebles o muebles.</t>
  </si>
  <si>
    <t>0214-01-Artículo 22 -. Suscripciones.</t>
  </si>
  <si>
    <t>0214-01-Artículo 23 -. Servicios públicos.</t>
  </si>
  <si>
    <t>0214-01-Artículo 6°.- Reducción del gasto en CPS profesionales y de apoyo a la gestión.</t>
  </si>
  <si>
    <t>0214-01-Artículo 7°.- Horas extras, dominicales y festivos.</t>
  </si>
  <si>
    <t>0214-01-Artículo 8°.- Viáticos y gastos de viaje.</t>
  </si>
  <si>
    <t>0214-01-Artículo 9°.- Compensación por vacaciones.</t>
  </si>
  <si>
    <t>0215-01-Artículo 10°.- Bono navideño.</t>
  </si>
  <si>
    <t>0215-01</t>
  </si>
  <si>
    <t>0215-01 FUGA</t>
  </si>
  <si>
    <t>0215-01-Artículo 11 -. Capacitación.</t>
  </si>
  <si>
    <t>0215-01-Artículo 12 -. Bienestar.</t>
  </si>
  <si>
    <t>0215-01-Artículo 13 -. Eventos y conmemoraciones.</t>
  </si>
  <si>
    <t>0215-01-Artículo 14 -. Fondos educativos.</t>
  </si>
  <si>
    <t>0215-01-Artículo 15. Telefonía.</t>
  </si>
  <si>
    <t>0215-01-Artículo 16 -. Vehículos oficiales.</t>
  </si>
  <si>
    <t>0215-01-Artículo 17 -. Adquisición de vehículos y maquinaria.</t>
  </si>
  <si>
    <t>0215-01-Artículo 18 -. Fotocopiado, multicopiado e impresión.</t>
  </si>
  <si>
    <t>0215-01-Artículo 19 -. Publicidad distrital.</t>
  </si>
  <si>
    <t>0215-01-Artículo 20 -. Cajas menores.</t>
  </si>
  <si>
    <t>0215-01-Artículo 21 -. Mantenimiento o reparación de bienes inmuebles o muebles.</t>
  </si>
  <si>
    <t>0215-01-Artículo 22 -. Suscripciones.</t>
  </si>
  <si>
    <t>0215-01-Artículo 23 -. Servicios públicos.</t>
  </si>
  <si>
    <t>0215-01-Artículo 6°.- Reducción del gasto en CPS profesionales y de apoyo a la gestión.</t>
  </si>
  <si>
    <t>0215-01-Artículo 7°.- Horas extras, dominicales y festivos.</t>
  </si>
  <si>
    <t>0215-01-Artículo 8°.- Viáticos y gastos de viaje.</t>
  </si>
  <si>
    <t>0215-01-Artículo 9°.- Compensación por vacaciones.</t>
  </si>
  <si>
    <t>0216-01-Artículo 10°.- Bono navideño.</t>
  </si>
  <si>
    <t>0216-01</t>
  </si>
  <si>
    <t>0216-01 OFB</t>
  </si>
  <si>
    <t>0216-01-Artículo 11 -. Capacitación.</t>
  </si>
  <si>
    <t>0216-01-Artículo 12 -. Bienestar.</t>
  </si>
  <si>
    <t>0216-01-Artículo 13 -. Eventos y conmemoraciones.</t>
  </si>
  <si>
    <t>0216-01-Artículo 14 -. Fondos educativos.</t>
  </si>
  <si>
    <t>0216-01-Artículo 15. Telefonía.</t>
  </si>
  <si>
    <t>0216-01-Artículo 16 -. Vehículos oficiales.</t>
  </si>
  <si>
    <t>0216-01-Artículo 17 -. Adquisición de vehículos y maquinaria.</t>
  </si>
  <si>
    <t>0216-01-Artículo 18 -. Fotocopiado, multicopiado e impresión.</t>
  </si>
  <si>
    <t>0216-01-Artículo 19 -. Publicidad distrital.</t>
  </si>
  <si>
    <t>0216-01-Artículo 20 -. Cajas menores.</t>
  </si>
  <si>
    <t>0216-01-Artículo 21 -. Mantenimiento o reparación de bienes inmuebles o muebles.</t>
  </si>
  <si>
    <t>0216-01-Artículo 22 -. Suscripciones.</t>
  </si>
  <si>
    <t>0216-01-Artículo 23 -. Servicios públicos.</t>
  </si>
  <si>
    <t>0216-01-Artículo 6°.- Reducción del gasto en CPS profesionales y de apoyo a la gestión.</t>
  </si>
  <si>
    <t>0216-01-Artículo 7°.- Horas extras, dominicales y festivos.</t>
  </si>
  <si>
    <t>0216-01-Artículo 8°.- Viáticos y gastos de viaje.</t>
  </si>
  <si>
    <t>0216-01-Artículo 9°.- Compensación por vacaciones.</t>
  </si>
  <si>
    <t>0218-01-Artículo 10°.- Bono navideño.</t>
  </si>
  <si>
    <t>0218-01</t>
  </si>
  <si>
    <t>0218-01 JB</t>
  </si>
  <si>
    <t>0218-01-Artículo 11 -. Capacitación.</t>
  </si>
  <si>
    <t>0218-01-Artículo 12 -. Bienestar.</t>
  </si>
  <si>
    <t>0218-01-Artículo 13 -. Eventos y conmemoraciones.</t>
  </si>
  <si>
    <t>0218-01-Artículo 14 -. Fondos educativos.</t>
  </si>
  <si>
    <t>0218-01-Artículo 15. Telefonía.</t>
  </si>
  <si>
    <t>0218-01-Artículo 16 -. Vehículos oficiales.</t>
  </si>
  <si>
    <t>0218-01-Artículo 17 -. Adquisición de vehículos y maquinaria.</t>
  </si>
  <si>
    <t>0218-01-Artículo 18 -. Fotocopiado, multicopiado e impresión.</t>
  </si>
  <si>
    <t>0218-01-Artículo 19 -. Publicidad distrital.</t>
  </si>
  <si>
    <t>0218-01-Artículo 20 -. Cajas menores.</t>
  </si>
  <si>
    <t>0218-01-Artículo 21 -. Mantenimiento o reparación de bienes inmuebles o muebles.</t>
  </si>
  <si>
    <t>0218-01-Artículo 22 -. Suscripciones.</t>
  </si>
  <si>
    <t>0218-01-Artículo 23 -. Servicios públicos.</t>
  </si>
  <si>
    <t>0218-01-Artículo 6°.- Reducción del gasto en CPS profesionales y de apoyo a la gestión.</t>
  </si>
  <si>
    <t>0218-01-Artículo 7°.- Horas extras, dominicales y festivos.</t>
  </si>
  <si>
    <t>0218-01-Artículo 8°.- Viáticos y gastos de viaje.</t>
  </si>
  <si>
    <t>0218-01-Artículo 9°.- Compensación por vacaciones.</t>
  </si>
  <si>
    <t>0219-01-Artículo 10°.- Bono navideño.</t>
  </si>
  <si>
    <t>0219-01</t>
  </si>
  <si>
    <t>0219-01 IDEP</t>
  </si>
  <si>
    <t>0219-01-Artículo 11 -. Capacitación.</t>
  </si>
  <si>
    <t>0219-01-Artículo 12 -. Bienestar.</t>
  </si>
  <si>
    <t>0219-01-Artículo 13 -. Eventos y conmemoraciones.</t>
  </si>
  <si>
    <t>0219-01-Artículo 14 -. Fondos educativos.</t>
  </si>
  <si>
    <t>0219-01-Artículo 15. Telefonía.</t>
  </si>
  <si>
    <t>0219-01-Artículo 16 -. Vehículos oficiales.</t>
  </si>
  <si>
    <t>0219-01-Artículo 17 -. Adquisición de vehículos y maquinaria.</t>
  </si>
  <si>
    <t>0219-01-Artículo 18 -. Fotocopiado, multicopiado e impresión.</t>
  </si>
  <si>
    <t>0219-01-Artículo 19 -. Publicidad distrital.</t>
  </si>
  <si>
    <t>0219-01-Artículo 20 -. Cajas menores.</t>
  </si>
  <si>
    <t>0219-01-Artículo 21 -. Mantenimiento o reparación de bienes inmuebles o muebles.</t>
  </si>
  <si>
    <t>0219-01-Artículo 22 -. Suscripciones.</t>
  </si>
  <si>
    <t>0219-01-Artículo 23 -. Servicios públicos.</t>
  </si>
  <si>
    <t>0219-01-Artículo 6°.- Reducción del gasto en CPS profesionales y de apoyo a la gestión.</t>
  </si>
  <si>
    <t>0219-01-Artículo 7°.- Horas extras, dominicales y festivos.</t>
  </si>
  <si>
    <t>0219-01-Artículo 8°.- Viáticos y gastos de viaje.</t>
  </si>
  <si>
    <t>0219-01-Artículo 9°.- Compensación por vacaciones.</t>
  </si>
  <si>
    <t>0220-01-Artículo 10°.- Bono navideño.</t>
  </si>
  <si>
    <t>0220-01</t>
  </si>
  <si>
    <t>0220-01 IDPAC</t>
  </si>
  <si>
    <t>0220-01-Artículo 11 -. Capacitación.</t>
  </si>
  <si>
    <t>0220-01-Artículo 12 -. Bienestar.</t>
  </si>
  <si>
    <t>0220-01-Artículo 13 -. Eventos y conmemoraciones.</t>
  </si>
  <si>
    <t>0220-01-Artículo 14 -. Fondos educativos.</t>
  </si>
  <si>
    <t>0220-01-Artículo 15. Telefonía.</t>
  </si>
  <si>
    <t>0220-01-Artículo 16 -. Vehículos oficiales.</t>
  </si>
  <si>
    <t>0220-01-Artículo 17 -. Adquisición de vehículos y maquinaria.</t>
  </si>
  <si>
    <t>0220-01-Artículo 18 -. Fotocopiado, multicopiado e impresión.</t>
  </si>
  <si>
    <t>0220-01-Artículo 19 -. Publicidad distrital.</t>
  </si>
  <si>
    <t>0220-01-Artículo 20 -. Cajas menores.</t>
  </si>
  <si>
    <t>0220-01-Artículo 21 -. Mantenimiento o reparación de bienes inmuebles o muebles.</t>
  </si>
  <si>
    <t>0220-01-Artículo 22 -. Suscripciones.</t>
  </si>
  <si>
    <t>0220-01-Artículo 23 -. Servicios públicos.</t>
  </si>
  <si>
    <t>0220-01-Artículo 6°.- Reducción del gasto en CPS profesionales y de apoyo a la gestión.</t>
  </si>
  <si>
    <t>0220-01-Artículo 7°.- Horas extras, dominicales y festivos.</t>
  </si>
  <si>
    <t>0220-01-Artículo 8°.- Viáticos y gastos de viaje.</t>
  </si>
  <si>
    <t>0220-01-Artículo 9°.- Compensación por vacaciones.</t>
  </si>
  <si>
    <t>0221-01-Artículo 10°.- Bono navideño.</t>
  </si>
  <si>
    <t>0221-01</t>
  </si>
  <si>
    <t>0221-01 IDT</t>
  </si>
  <si>
    <t>0221-01-Artículo 11 -. Capacitación.</t>
  </si>
  <si>
    <t>0221-01-Artículo 12 -. Bienestar.</t>
  </si>
  <si>
    <t>0221-01-Artículo 13 -. Eventos y conmemoraciones.</t>
  </si>
  <si>
    <t>0221-01-Artículo 14 -. Fondos educativos.</t>
  </si>
  <si>
    <t>0221-01-Artículo 15. Telefonía.</t>
  </si>
  <si>
    <t>0221-01-Artículo 16 -. Vehículos oficiales.</t>
  </si>
  <si>
    <t>0221-01-Artículo 17 -. Adquisición de vehículos y maquinaria.</t>
  </si>
  <si>
    <t>0221-01-Artículo 18 -. Fotocopiado, multicopiado e impresión.</t>
  </si>
  <si>
    <t>0221-01-Artículo 19 -. Publicidad distrital.</t>
  </si>
  <si>
    <t>0221-01-Artículo 20 -. Cajas menores.</t>
  </si>
  <si>
    <t>0221-01-Artículo 21 -. Mantenimiento o reparación de bienes inmuebles o muebles.</t>
  </si>
  <si>
    <t>0221-01-Artículo 22 -. Suscripciones.</t>
  </si>
  <si>
    <t>0221-01-Artículo 23 -. Servicios públicos.</t>
  </si>
  <si>
    <t>0221-01-Artículo 6°.- Reducción del gasto en CPS profesionales y de apoyo a la gestión.</t>
  </si>
  <si>
    <t>0221-01-Artículo 7°.- Horas extras, dominicales y festivos.</t>
  </si>
  <si>
    <t>0221-01-Artículo 8°.- Viáticos y gastos de viaje.</t>
  </si>
  <si>
    <t>0221-01-Artículo 9°.- Compensación por vacaciones.</t>
  </si>
  <si>
    <t>0221-02-Artículo 10°.- Bono navideño.</t>
  </si>
  <si>
    <t>0221-02</t>
  </si>
  <si>
    <t>0221-02 IDT</t>
  </si>
  <si>
    <t>0221-02-Artículo 11 -. Capacitación.</t>
  </si>
  <si>
    <t>0221-02-Artículo 12 -. Bienestar.</t>
  </si>
  <si>
    <t>0221-02-Artículo 13 -. Eventos y conmemoraciones.</t>
  </si>
  <si>
    <t>0221-02-Artículo 14 -. Fondos educativos.</t>
  </si>
  <si>
    <t>0221-02-Artículo 15. Telefonía.</t>
  </si>
  <si>
    <t>0221-02-Artículo 16 -. Vehículos oficiales.</t>
  </si>
  <si>
    <t>0221-02-Artículo 17 -. Adquisición de vehículos y maquinaria.</t>
  </si>
  <si>
    <t>0221-02-Artículo 18 -. Fotocopiado, multicopiado e impresión.</t>
  </si>
  <si>
    <t>0221-02-Artículo 19 -. Publicidad distrital.</t>
  </si>
  <si>
    <t>0221-02-Artículo 20 -. Cajas menores.</t>
  </si>
  <si>
    <t>0221-02-Artículo 21 -. Mantenimiento o reparación de bienes inmuebles o muebles.</t>
  </si>
  <si>
    <t>0221-02-Artículo 22 -. Suscripciones.</t>
  </si>
  <si>
    <t>0221-02-Artículo 23 -. Servicios públicos.</t>
  </si>
  <si>
    <t>0221-02-Artículo 6°.- Reducción del gasto en CPS profesionales y de apoyo a la gestión.</t>
  </si>
  <si>
    <t>0221-02-Artículo 7°.- Horas extras, dominicales y festivos.</t>
  </si>
  <si>
    <t>0221-02-Artículo 8°.- Viáticos y gastos de viaje.</t>
  </si>
  <si>
    <t>0221-02-Artículo 9°.- Compensación por vacaciones.</t>
  </si>
  <si>
    <t>0222-01-Artículo 10°.- Bono navideño.</t>
  </si>
  <si>
    <t>0222-01</t>
  </si>
  <si>
    <t>0222-01 IDARTES</t>
  </si>
  <si>
    <t>0222-01-Artículo 11 -. Capacitación.</t>
  </si>
  <si>
    <t>0222-01-Artículo 12 -. Bienestar.</t>
  </si>
  <si>
    <t>0222-01-Artículo 13 -. Eventos y conmemoraciones.</t>
  </si>
  <si>
    <t>0222-01-Artículo 14 -. Fondos educativos.</t>
  </si>
  <si>
    <t>0222-01-Artículo 15. Telefonía.</t>
  </si>
  <si>
    <t>0222-01-Artículo 16 -. Vehículos oficiales.</t>
  </si>
  <si>
    <t>0222-01-Artículo 17 -. Adquisición de vehículos y maquinaria.</t>
  </si>
  <si>
    <t>0222-01-Artículo 18 -. Fotocopiado, multicopiado e impresión.</t>
  </si>
  <si>
    <t>0222-01-Artículo 19 -. Publicidad distrital.</t>
  </si>
  <si>
    <t>0222-01-Artículo 20 -. Cajas menores.</t>
  </si>
  <si>
    <t>0222-01-Artículo 21 -. Mantenimiento o reparación de bienes inmuebles o muebles.</t>
  </si>
  <si>
    <t>0222-01-Artículo 22 -. Suscripciones.</t>
  </si>
  <si>
    <t>0222-01-Artículo 23 -. Servicios públicos.</t>
  </si>
  <si>
    <t>0222-01-Artículo 6°.- Reducción del gasto en CPS profesionales y de apoyo a la gestión.</t>
  </si>
  <si>
    <t>0222-01-Artículo 7°.- Horas extras, dominicales y festivos.</t>
  </si>
  <si>
    <t>0222-01-Artículo 8°.- Viáticos y gastos de viaje.</t>
  </si>
  <si>
    <t>0222-01-Artículo 9°.- Compensación por vacaciones.</t>
  </si>
  <si>
    <t>0226-01-Artículo 10°.- Bono navideño.</t>
  </si>
  <si>
    <t>0226-01</t>
  </si>
  <si>
    <t>0226-01 UAECD</t>
  </si>
  <si>
    <t>0226-01-Artículo 11 -. Capacitación.</t>
  </si>
  <si>
    <t>0226-01-Artículo 12 -. Bienestar.</t>
  </si>
  <si>
    <t>0226-01-Artículo 13 -. Eventos y conmemoraciones.</t>
  </si>
  <si>
    <t>0226-01-Artículo 14 -. Fondos educativos.</t>
  </si>
  <si>
    <t>0226-01-Artículo 15. Telefonía.</t>
  </si>
  <si>
    <t>0226-01-Artículo 16 -. Vehículos oficiales.</t>
  </si>
  <si>
    <t>0226-01-Artículo 17 -. Adquisición de vehículos y maquinaria.</t>
  </si>
  <si>
    <t>0226-01-Artículo 18 -. Fotocopiado, multicopiado e impresión.</t>
  </si>
  <si>
    <t>0226-01-Artículo 19 -. Publicidad distrital.</t>
  </si>
  <si>
    <t>0226-01-Artículo 20 -. Cajas menores.</t>
  </si>
  <si>
    <t>0226-01-Artículo 21 -. Mantenimiento o reparación de bienes inmuebles o muebles.</t>
  </si>
  <si>
    <t>0226-01-Artículo 22 -. Suscripciones.</t>
  </si>
  <si>
    <t>0226-01-Artículo 23 -. Servicios públicos.</t>
  </si>
  <si>
    <t>0226-01-Artículo 6°.- Reducción del gasto en CPS profesionales y de apoyo a la gestión.</t>
  </si>
  <si>
    <t>0226-01-Artículo 7°.- Horas extras, dominicales y festivos.</t>
  </si>
  <si>
    <t>0226-01-Artículo 8°.- Viáticos y gastos de viaje.</t>
  </si>
  <si>
    <t>0226-01-Artículo 9°.- Compensación por vacaciones.</t>
  </si>
  <si>
    <t>0227-01-Artículo 10°.- Bono navideño.</t>
  </si>
  <si>
    <t>0227-01</t>
  </si>
  <si>
    <t>0227-01 UAERMV</t>
  </si>
  <si>
    <t>0227-01-Artículo 11 -. Capacitación.</t>
  </si>
  <si>
    <t>0227-01-Artículo 12 -. Bienestar.</t>
  </si>
  <si>
    <t>0227-01-Artículo 13 -. Eventos y conmemoraciones.</t>
  </si>
  <si>
    <t>0227-01-Artículo 14 -. Fondos educativos.</t>
  </si>
  <si>
    <t>0227-01-Artículo 15. Telefonía.</t>
  </si>
  <si>
    <t>0227-01-Artículo 16 -. Vehículos oficiales.</t>
  </si>
  <si>
    <t>0227-01-Artículo 17 -. Adquisición de vehículos y maquinaria.</t>
  </si>
  <si>
    <t>0227-01-Artículo 18 -. Fotocopiado, multicopiado e impresión.</t>
  </si>
  <si>
    <t>0227-01-Artículo 19 -. Publicidad distrital.</t>
  </si>
  <si>
    <t>0227-01-Artículo 20 -. Cajas menores.</t>
  </si>
  <si>
    <t>0227-01-Artículo 21 -. Mantenimiento o reparación de bienes inmuebles o muebles.</t>
  </si>
  <si>
    <t>0227-01-Artículo 22 -. Suscripciones.</t>
  </si>
  <si>
    <t>0227-01-Artículo 23 -. Servicios públicos.</t>
  </si>
  <si>
    <t>0227-01-Artículo 6°.- Reducción del gasto en CPS profesionales y de apoyo a la gestión.</t>
  </si>
  <si>
    <t>0227-01-Artículo 7°.- Horas extras, dominicales y festivos.</t>
  </si>
  <si>
    <t>0227-01-Artículo 8°.- Viáticos y gastos de viaje.</t>
  </si>
  <si>
    <t>0227-01-Artículo 9°.- Compensación por vacaciones.</t>
  </si>
  <si>
    <t>0228-01-Artículo 10°.- Bono navideño.</t>
  </si>
  <si>
    <t>0228-01</t>
  </si>
  <si>
    <t>0228-01 UAESP</t>
  </si>
  <si>
    <t>0228-01-Artículo 11 -. Capacitación.</t>
  </si>
  <si>
    <t>0228-01-Artículo 12 -. Bienestar.</t>
  </si>
  <si>
    <t>0228-01-Artículo 13 -. Eventos y conmemoraciones.</t>
  </si>
  <si>
    <t>0228-01-Artículo 14 -. Fondos educativos.</t>
  </si>
  <si>
    <t>0228-01-Artículo 15. Telefonía.</t>
  </si>
  <si>
    <t>0228-01-Artículo 16 -. Vehículos oficiales.</t>
  </si>
  <si>
    <t>0228-01-Artículo 17 -. Adquisición de vehículos y maquinaria.</t>
  </si>
  <si>
    <t>0228-01-Artículo 18 -. Fotocopiado, multicopiado e impresión.</t>
  </si>
  <si>
    <t>0228-01-Artículo 19 -. Publicidad distrital.</t>
  </si>
  <si>
    <t>0228-01-Artículo 20 -. Cajas menores.</t>
  </si>
  <si>
    <t>0228-01-Artículo 21 -. Mantenimiento o reparación de bienes inmuebles o muebles.</t>
  </si>
  <si>
    <t>0228-01-Artículo 22 -. Suscripciones.</t>
  </si>
  <si>
    <t>0228-01-Artículo 23 -. Servicios públicos.</t>
  </si>
  <si>
    <t>0228-01-Artículo 6°.- Reducción del gasto en CPS profesionales y de apoyo a la gestión.</t>
  </si>
  <si>
    <t>0228-01-Artículo 7°.- Horas extras, dominicales y festivos.</t>
  </si>
  <si>
    <t>0228-01-Artículo 8°.- Viáticos y gastos de viaje.</t>
  </si>
  <si>
    <t>0228-01-Artículo 9°.- Compensación por vacaciones.</t>
  </si>
  <si>
    <t>0229-01-Artículo 10°.- Bono navideño.</t>
  </si>
  <si>
    <t>0229-01</t>
  </si>
  <si>
    <t>0229-01 IDPYBA</t>
  </si>
  <si>
    <t>0229-01-Artículo 11 -. Capacitación.</t>
  </si>
  <si>
    <t>0229-01-Artículo 12 -. Bienestar.</t>
  </si>
  <si>
    <t>0229-01-Artículo 13 -. Eventos y conmemoraciones.</t>
  </si>
  <si>
    <t>0229-01-Artículo 14 -. Fondos educativos.</t>
  </si>
  <si>
    <t>0229-01-Artículo 15. Telefonía.</t>
  </si>
  <si>
    <t>0229-01-Artículo 16 -. Vehículos oficiales.</t>
  </si>
  <si>
    <t>0229-01-Artículo 17 -. Adquisición de vehículos y maquinaria.</t>
  </si>
  <si>
    <t>0229-01-Artículo 18 -. Fotocopiado, multicopiado e impresión.</t>
  </si>
  <si>
    <t>0229-01-Artículo 19 -. Publicidad distrital.</t>
  </si>
  <si>
    <t>0229-01-Artículo 20 -. Cajas menores.</t>
  </si>
  <si>
    <t>0229-01-Artículo 21 -. Mantenimiento o reparación de bienes inmuebles o muebles.</t>
  </si>
  <si>
    <t>0229-01-Artículo 22 -. Suscripciones.</t>
  </si>
  <si>
    <t>0229-01-Artículo 23 -. Servicios públicos.</t>
  </si>
  <si>
    <t>0229-01-Artículo 6°.- Reducción del gasto en CPS profesionales y de apoyo a la gestión.</t>
  </si>
  <si>
    <t>0229-01-Artículo 7°.- Horas extras, dominicales y festivos.</t>
  </si>
  <si>
    <t>0229-01-Artículo 8°.- Viáticos y gastos de viaje.</t>
  </si>
  <si>
    <t>0229-01-Artículo 9°.- Compensación por vacaciones.</t>
  </si>
  <si>
    <t>0230-01-Artículo 10°.- Bono navideño.</t>
  </si>
  <si>
    <t>0230-01</t>
  </si>
  <si>
    <t>0230-01 UD</t>
  </si>
  <si>
    <t>Ente Autónomo</t>
  </si>
  <si>
    <t>0230-01-Artículo 11 -. Capacitación.</t>
  </si>
  <si>
    <t>0230-01-Artículo 12 -. Bienestar.</t>
  </si>
  <si>
    <t>0230-01-Artículo 13 -. Eventos y conmemoraciones.</t>
  </si>
  <si>
    <t>0230-01-Artículo 14 -. Fondos educativos.</t>
  </si>
  <si>
    <t>0230-01-Artículo 15. Telefonía.</t>
  </si>
  <si>
    <t>0230-01-Artículo 16 -. Vehículos oficiales.</t>
  </si>
  <si>
    <t>0230-01-Artículo 17 -. Adquisición de vehículos y maquinaria.</t>
  </si>
  <si>
    <t>0230-01-Artículo 18 -. Fotocopiado, multicopiado e impresión.</t>
  </si>
  <si>
    <t>0230-01-Artículo 19 -. Publicidad distrital.</t>
  </si>
  <si>
    <t>0230-01-Artículo 20 -. Cajas menores.</t>
  </si>
  <si>
    <t>0230-01-Artículo 21 -. Mantenimiento o reparación de bienes inmuebles o muebles.</t>
  </si>
  <si>
    <t>0230-01-Artículo 22 -. Suscripciones.</t>
  </si>
  <si>
    <t>0230-01-Artículo 23 -. Servicios públicos.</t>
  </si>
  <si>
    <t>0230-01-Artículo 6°.- Reducción del gasto en CPS profesionales y de apoyo a la gestión.</t>
  </si>
  <si>
    <t>0230-01-Artículo 7°.- Horas extras, dominicales y festivos.</t>
  </si>
  <si>
    <t>0230-01-Artículo 8°.- Viáticos y gastos de viaje.</t>
  </si>
  <si>
    <t>0230-01-Artículo 9°.- Compensación por vacaciones.</t>
  </si>
  <si>
    <t>0235-01-Artículo 10°.- Bono navideño.</t>
  </si>
  <si>
    <t>0235-01</t>
  </si>
  <si>
    <t>0235-01 CONTRALORIA</t>
  </si>
  <si>
    <t>Ente Control</t>
  </si>
  <si>
    <t>0235-01-Artículo 11 -. Capacitación.</t>
  </si>
  <si>
    <t>0235-01-Artículo 12 -. Bienestar.</t>
  </si>
  <si>
    <t>0235-01-Artículo 13 -. Eventos y conmemoraciones.</t>
  </si>
  <si>
    <t>0235-01-Artículo 14 -. Fondos educativos.</t>
  </si>
  <si>
    <t>0235-01-Artículo 15. Telefonía.</t>
  </si>
  <si>
    <t>0235-01-Artículo 16 -. Vehículos oficiales.</t>
  </si>
  <si>
    <t>0235-01-Artículo 17 -. Adquisición de vehículos y maquinaria.</t>
  </si>
  <si>
    <t>0235-01-Artículo 18 -. Fotocopiado, multicopiado e impresión.</t>
  </si>
  <si>
    <t>0235-01-Artículo 19 -. Publicidad distrital.</t>
  </si>
  <si>
    <t>0235-01-Artículo 20 -. Cajas menores.</t>
  </si>
  <si>
    <t>0235-01-Artículo 21 -. Mantenimiento o reparación de bienes inmuebles o muebles.</t>
  </si>
  <si>
    <t>0235-01-Artículo 22 -. Suscripciones.</t>
  </si>
  <si>
    <t>0235-01-Artículo 23 -. Servicios públicos.</t>
  </si>
  <si>
    <t>0235-01-Artículo 6°.- Reducción del gasto en CPS profesionales y de apoyo a la gestión.</t>
  </si>
  <si>
    <t>0235-01-Artículo 7°.- Horas extras, dominicales y festivos.</t>
  </si>
  <si>
    <t>0235-01-Artículo 8°.- Viáticos y gastos de viaje.</t>
  </si>
  <si>
    <t>0235-01-Artículo 9°.- Compensación por vacaciones.</t>
  </si>
  <si>
    <t>0240-01-Artículo 10°.- Bono navideño.</t>
  </si>
  <si>
    <t>0240-01</t>
  </si>
  <si>
    <t>0240-01 LOTERIA</t>
  </si>
  <si>
    <t>EICD</t>
  </si>
  <si>
    <t>0240-01-Artículo 11 -. Capacitación.</t>
  </si>
  <si>
    <t>0240-01-Artículo 12 -. Bienestar.</t>
  </si>
  <si>
    <t>0240-01-Artículo 13 -. Eventos y conmemoraciones.</t>
  </si>
  <si>
    <t>0240-01-Artículo 14 -. Fondos educativos.</t>
  </si>
  <si>
    <t>0240-01-Artículo 15. Telefonía.</t>
  </si>
  <si>
    <t>0240-01-Artículo 16 -. Vehículos oficiales.</t>
  </si>
  <si>
    <t>0240-01-Artículo 17 -. Adquisición de vehículos y maquinaria.</t>
  </si>
  <si>
    <t>0240-01-Artículo 18 -. Fotocopiado, multicopiado e impresión.</t>
  </si>
  <si>
    <t>0240-01-Artículo 19 -. Publicidad distrital.</t>
  </si>
  <si>
    <t>0240-01-Artículo 20 -. Cajas menores.</t>
  </si>
  <si>
    <t>0240-01-Artículo 21 -. Mantenimiento o reparación de bienes inmuebles o muebles.</t>
  </si>
  <si>
    <t>0240-01-Artículo 22 -. Suscripciones.</t>
  </si>
  <si>
    <t>0240-01-Artículo 23 -. Servicios públicos.</t>
  </si>
  <si>
    <t>0240-01-Artículo 6°.- Reducción del gasto en CPS profesionales y de apoyo a la gestión.</t>
  </si>
  <si>
    <t>0240-01-Artículo 7°.- Horas extras, dominicales y festivos.</t>
  </si>
  <si>
    <t>0240-01-Artículo 8°.- Viáticos y gastos de viaje.</t>
  </si>
  <si>
    <t>0240-01-Artículo 9°.- Compensación por vacaciones.</t>
  </si>
  <si>
    <t>0260-01-Artículo 10°.- Bono navideño.</t>
  </si>
  <si>
    <t>0260-01</t>
  </si>
  <si>
    <t>0260-01 CANAL CAPITAL</t>
  </si>
  <si>
    <t>0260-01-Artículo 11 -. Capacitación.</t>
  </si>
  <si>
    <t>0260-01-Artículo 12 -. Bienestar.</t>
  </si>
  <si>
    <t>0260-01-Artículo 13 -. Eventos y conmemoraciones.</t>
  </si>
  <si>
    <t>0260-01-Artículo 14 -. Fondos educativos.</t>
  </si>
  <si>
    <t>0260-01-Artículo 15. Telefonía.</t>
  </si>
  <si>
    <t>0260-01-Artículo 16 -. Vehículos oficiales.</t>
  </si>
  <si>
    <t>0260-01-Artículo 17 -. Adquisición de vehículos y maquinaria.</t>
  </si>
  <si>
    <t>0260-01-Artículo 18 -. Fotocopiado, multicopiado e impresión.</t>
  </si>
  <si>
    <t>0260-01-Artículo 19 -. Publicidad distrital.</t>
  </si>
  <si>
    <t>0260-01-Artículo 20 -. Cajas menores.</t>
  </si>
  <si>
    <t>0260-01-Artículo 21 -. Mantenimiento o reparación de bienes inmuebles o muebles.</t>
  </si>
  <si>
    <t>0260-01-Artículo 22 -. Suscripciones.</t>
  </si>
  <si>
    <t>0260-01-Artículo 23 -. Servicios públicos.</t>
  </si>
  <si>
    <t>0260-01-Artículo 6°.- Reducción del gasto en CPS profesionales y de apoyo a la gestión.</t>
  </si>
  <si>
    <t>0260-01-Artículo 7°.- Horas extras, dominicales y festivos.</t>
  </si>
  <si>
    <t>0260-01-Artículo 8°.- Viáticos y gastos de viaje.</t>
  </si>
  <si>
    <t>0260-01-Artículo 9°.- Compensación por vacaciones.</t>
  </si>
  <si>
    <t>0262-01-Artículo 10°.- Bono navideño.</t>
  </si>
  <si>
    <t>0262-01</t>
  </si>
  <si>
    <t>0262-01 TRANSMILENIO</t>
  </si>
  <si>
    <t>0262-01-Artículo 11 -. Capacitación.</t>
  </si>
  <si>
    <t>0262-01-Artículo 12 -. Bienestar.</t>
  </si>
  <si>
    <t>0262-01-Artículo 13 -. Eventos y conmemoraciones.</t>
  </si>
  <si>
    <t>0262-01-Artículo 14 -. Fondos educativos.</t>
  </si>
  <si>
    <t>0262-01-Artículo 15. Telefonía.</t>
  </si>
  <si>
    <t>0262-01-Artículo 16 -. Vehículos oficiales.</t>
  </si>
  <si>
    <t>0262-01-Artículo 17 -. Adquisición de vehículos y maquinaria.</t>
  </si>
  <si>
    <t>0262-01-Artículo 18 -. Fotocopiado, multicopiado e impresión.</t>
  </si>
  <si>
    <t>0262-01-Artículo 19 -. Publicidad distrital.</t>
  </si>
  <si>
    <t>0262-01-Artículo 20 -. Cajas menores.</t>
  </si>
  <si>
    <t>0262-01-Artículo 21 -. Mantenimiento o reparación de bienes inmuebles o muebles.</t>
  </si>
  <si>
    <t>0262-01-Artículo 22 -. Suscripciones.</t>
  </si>
  <si>
    <t>0262-01-Artículo 23 -. Servicios públicos.</t>
  </si>
  <si>
    <t>0262-01-Artículo 6°.- Reducción del gasto en CPS profesionales y de apoyo a la gestión.</t>
  </si>
  <si>
    <t>0262-01-Artículo 7°.- Horas extras, dominicales y festivos.</t>
  </si>
  <si>
    <t>0262-01-Artículo 8°.- Viáticos y gastos de viaje.</t>
  </si>
  <si>
    <t>0262-01-Artículo 9°.- Compensación por vacaciones.</t>
  </si>
  <si>
    <t>0263-01-Artículo 10°.- Bono navideño.</t>
  </si>
  <si>
    <t>0263-01</t>
  </si>
  <si>
    <t>0263-01 RENOBO</t>
  </si>
  <si>
    <t>0263-01-Artículo 11 -. Capacitación.</t>
  </si>
  <si>
    <t>0263-01-Artículo 12 -. Bienestar.</t>
  </si>
  <si>
    <t>0263-01-Artículo 13 -. Eventos y conmemoraciones.</t>
  </si>
  <si>
    <t>0263-01-Artículo 14 -. Fondos educativos.</t>
  </si>
  <si>
    <t>0263-01-Artículo 15. Telefonía.</t>
  </si>
  <si>
    <t>0263-01-Artículo 16 -. Vehículos oficiales.</t>
  </si>
  <si>
    <t>0263-01-Artículo 17 -. Adquisición de vehículos y maquinaria.</t>
  </si>
  <si>
    <t>0263-01-Artículo 18 -. Fotocopiado, multicopiado e impresión.</t>
  </si>
  <si>
    <t>0263-01-Artículo 19 -. Publicidad distrital.</t>
  </si>
  <si>
    <t>0263-01-Artículo 20 -. Cajas menores.</t>
  </si>
  <si>
    <t>0263-01-Artículo 21 -. Mantenimiento o reparación de bienes inmuebles o muebles.</t>
  </si>
  <si>
    <t>0263-01-Artículo 22 -. Suscripciones.</t>
  </si>
  <si>
    <t>0263-01-Artículo 23 -. Servicios públicos.</t>
  </si>
  <si>
    <t>0263-01-Artículo 6°.- Reducción del gasto en CPS profesionales y de apoyo a la gestión.</t>
  </si>
  <si>
    <t>0263-01-Artículo 7°.- Horas extras, dominicales y festivos.</t>
  </si>
  <si>
    <t>0263-01-Artículo 8°.- Viáticos y gastos de viaje.</t>
  </si>
  <si>
    <t>0263-01-Artículo 9°.- Compensación por vacaciones.</t>
  </si>
  <si>
    <t>0264-01-Artículo 10°.- Bono navideño.</t>
  </si>
  <si>
    <t>0264-01</t>
  </si>
  <si>
    <t>0264-01 AB ESP</t>
  </si>
  <si>
    <t>0264-01-Artículo 11 -. Capacitación.</t>
  </si>
  <si>
    <t>0264-01-Artículo 12 -. Bienestar.</t>
  </si>
  <si>
    <t>0264-01-Artículo 13 -. Eventos y conmemoraciones.</t>
  </si>
  <si>
    <t>0264-01-Artículo 14 -. Fondos educativos.</t>
  </si>
  <si>
    <t>0264-01-Artículo 15. Telefonía.</t>
  </si>
  <si>
    <t>0264-01-Artículo 16 -. Vehículos oficiales.</t>
  </si>
  <si>
    <t>0264-01-Artículo 17 -. Adquisición de vehículos y maquinaria.</t>
  </si>
  <si>
    <t>0264-01-Artículo 18 -. Fotocopiado, multicopiado e impresión.</t>
  </si>
  <si>
    <t>0264-01-Artículo 19 -. Publicidad distrital.</t>
  </si>
  <si>
    <t>0264-01-Artículo 20 -. Cajas menores.</t>
  </si>
  <si>
    <t>0264-01-Artículo 21 -. Mantenimiento o reparación de bienes inmuebles o muebles.</t>
  </si>
  <si>
    <t>0264-01-Artículo 22 -. Suscripciones.</t>
  </si>
  <si>
    <t>0264-01-Artículo 23 -. Servicios públicos.</t>
  </si>
  <si>
    <t>0264-01-Artículo 6°.- Reducción del gasto en CPS profesionales y de apoyo a la gestión.</t>
  </si>
  <si>
    <t>0264-01-Artículo 7°.- Horas extras, dominicales y festivos.</t>
  </si>
  <si>
    <t>0264-01-Artículo 8°.- Viáticos y gastos de viaje.</t>
  </si>
  <si>
    <t>0264-01-Artículo 9°.- Compensación por vacaciones.</t>
  </si>
  <si>
    <t>0265-01-Artículo 10°.- Bono navideño.</t>
  </si>
  <si>
    <t>0265-01</t>
  </si>
  <si>
    <t>0265-01 EAAB</t>
  </si>
  <si>
    <t>0265-01-Artículo 11 -. Capacitación.</t>
  </si>
  <si>
    <t>0265-01-Artículo 12 -. Bienestar.</t>
  </si>
  <si>
    <t>0265-01-Artículo 13 -. Eventos y conmemoraciones.</t>
  </si>
  <si>
    <t>0265-01-Artículo 14 -. Fondos educativos.</t>
  </si>
  <si>
    <t>0265-01-Artículo 15. Telefonía.</t>
  </si>
  <si>
    <t>0265-01-Artículo 16 -. Vehículos oficiales.</t>
  </si>
  <si>
    <t>0265-01-Artículo 17 -. Adquisición de vehículos y maquinaria.</t>
  </si>
  <si>
    <t>0265-01-Artículo 18 -. Fotocopiado, multicopiado e impresión.</t>
  </si>
  <si>
    <t>0265-01-Artículo 19 -. Publicidad distrital.</t>
  </si>
  <si>
    <t>0265-01-Artículo 20 -. Cajas menores.</t>
  </si>
  <si>
    <t>0265-01-Artículo 21 -. Mantenimiento o reparación de bienes inmuebles o muebles.</t>
  </si>
  <si>
    <t>0265-01-Artículo 22 -. Suscripciones.</t>
  </si>
  <si>
    <t>0265-01-Artículo 23 -. Servicios públicos.</t>
  </si>
  <si>
    <t>0265-01-Artículo 6°.- Reducción del gasto en CPS profesionales y de apoyo a la gestión.</t>
  </si>
  <si>
    <t>0265-01-Artículo 7°.- Horas extras, dominicales y festivos.</t>
  </si>
  <si>
    <t>0265-01-Artículo 8°.- Viáticos y gastos de viaje.</t>
  </si>
  <si>
    <t>0265-01-Artículo 9°.- Compensación por vacaciones.</t>
  </si>
  <si>
    <t>0266-01-Artículo 10°.- Bono navideño.</t>
  </si>
  <si>
    <t>0266-01</t>
  </si>
  <si>
    <t>0266-01 EMB</t>
  </si>
  <si>
    <t>0266-01-Artículo 11 -. Capacitación.</t>
  </si>
  <si>
    <t>0266-01-Artículo 12 -. Bienestar.</t>
  </si>
  <si>
    <t>0266-01-Artículo 13 -. Eventos y conmemoraciones.</t>
  </si>
  <si>
    <t>0266-01-Artículo 14 -. Fondos educativos.</t>
  </si>
  <si>
    <t>0266-01-Artículo 15. Telefonía.</t>
  </si>
  <si>
    <t>0266-01-Artículo 16 -. Vehículos oficiales.</t>
  </si>
  <si>
    <t>0266-01-Artículo 17 -. Adquisición de vehículos y maquinaria.</t>
  </si>
  <si>
    <t>0266-01-Artículo 18 -. Fotocopiado, multicopiado e impresión.</t>
  </si>
  <si>
    <t>0266-01-Artículo 19 -. Publicidad distrital.</t>
  </si>
  <si>
    <t>0266-01-Artículo 20 -. Cajas menores.</t>
  </si>
  <si>
    <t>0266-01-Artículo 21 -. Mantenimiento o reparación de bienes inmuebles o muebles.</t>
  </si>
  <si>
    <t>0266-01-Artículo 22 -. Suscripciones.</t>
  </si>
  <si>
    <t>0266-01-Artículo 23 -. Servicios públicos.</t>
  </si>
  <si>
    <t>0266-01-Artículo 6°.- Reducción del gasto en CPS profesionales y de apoyo a la gestión.</t>
  </si>
  <si>
    <t>0266-01-Artículo 7°.- Horas extras, dominicales y festivos.</t>
  </si>
  <si>
    <t>0266-01-Artículo 8°.- Viáticos y gastos de viaje.</t>
  </si>
  <si>
    <t>0266-01-Artículo 9°.- Compensación por vacaciones.</t>
  </si>
  <si>
    <t>0267-01-Artículo 10°.- Bono navideño.</t>
  </si>
  <si>
    <t>0267-01</t>
  </si>
  <si>
    <t>0267-01 CAPITAL SALUD</t>
  </si>
  <si>
    <t>0267-01-Artículo 11 -. Capacitación.</t>
  </si>
  <si>
    <t>0267-01-Artículo 12 -. Bienestar.</t>
  </si>
  <si>
    <t>0267-01-Artículo 13 -. Eventos y conmemoraciones.</t>
  </si>
  <si>
    <t>0267-01-Artículo 14 -. Fondos educativos.</t>
  </si>
  <si>
    <t>0267-01-Artículo 15. Telefonía.</t>
  </si>
  <si>
    <t>0267-01-Artículo 16 -. Vehículos oficiales.</t>
  </si>
  <si>
    <t>0267-01-Artículo 17 -. Adquisición de vehículos y maquinaria.</t>
  </si>
  <si>
    <t>0267-01-Artículo 18 -. Fotocopiado, multicopiado e impresión.</t>
  </si>
  <si>
    <t>0267-01-Artículo 19 -. Publicidad distrital.</t>
  </si>
  <si>
    <t>0267-01-Artículo 20 -. Cajas menores.</t>
  </si>
  <si>
    <t>0267-01-Artículo 21 -. Mantenimiento o reparación de bienes inmuebles o muebles.</t>
  </si>
  <si>
    <t>0267-01-Artículo 22 -. Suscripciones.</t>
  </si>
  <si>
    <t>0267-01-Artículo 23 -. Servicios públicos.</t>
  </si>
  <si>
    <t>0267-01-Artículo 6°.- Reducción del gasto en CPS profesionales y de apoyo a la gestión.</t>
  </si>
  <si>
    <t>0267-01-Artículo 7°.- Horas extras, dominicales y festivos.</t>
  </si>
  <si>
    <t>0267-01-Artículo 8°.- Viáticos y gastos de viaje.</t>
  </si>
  <si>
    <t>0267-01-Artículo 9°.- Compensación por vacaciones.</t>
  </si>
  <si>
    <t>0423-01-Artículo 10°.- Bono navideño.</t>
  </si>
  <si>
    <t>0423-01</t>
  </si>
  <si>
    <t>0423-01 SUBRED CENTRO</t>
  </si>
  <si>
    <t>ESES</t>
  </si>
  <si>
    <t>0423-01-Artículo 11 -. Capacitación.</t>
  </si>
  <si>
    <t>0423-01-Artículo 12 -. Bienestar.</t>
  </si>
  <si>
    <t>0423-01-Artículo 13 -. Eventos y conmemoraciones.</t>
  </si>
  <si>
    <t>0423-01-Artículo 14 -. Fondos educativos.</t>
  </si>
  <si>
    <t>0423-01-Artículo 15. Telefonía.</t>
  </si>
  <si>
    <t>0423-01-Artículo 16 -. Vehículos oficiales.</t>
  </si>
  <si>
    <t>0423-01-Artículo 17 -. Adquisición de vehículos y maquinaria.</t>
  </si>
  <si>
    <t>0423-01-Artículo 18 -. Fotocopiado, multicopiado e impresión.</t>
  </si>
  <si>
    <t>0423-01-Artículo 19 -. Publicidad distrital.</t>
  </si>
  <si>
    <t>0423-01-Artículo 20 -. Cajas menores.</t>
  </si>
  <si>
    <t>0423-01-Artículo 21 -. Mantenimiento o reparación de bienes inmuebles o muebles.</t>
  </si>
  <si>
    <t>0423-01-Artículo 22 -. Suscripciones.</t>
  </si>
  <si>
    <t>0423-01-Artículo 23 -. Servicios públicos.</t>
  </si>
  <si>
    <t>0423-01-Artículo 6°.- Reducción del gasto en CPS profesionales y de apoyo a la gestión.</t>
  </si>
  <si>
    <t>0423-01-Artículo 7°.- Horas extras, dominicales y festivos.</t>
  </si>
  <si>
    <t>0423-01-Artículo 8°.- Viáticos y gastos de viaje.</t>
  </si>
  <si>
    <t>0423-01-Artículo 9°.- Compensación por vacaciones.</t>
  </si>
  <si>
    <t>0424-01-Artículo 10°.- Bono navideño.</t>
  </si>
  <si>
    <t>0424-01</t>
  </si>
  <si>
    <t>0424-01 SUBRED OCCIDENTE</t>
  </si>
  <si>
    <t>0424-01-Artículo 11 -. Capacitación.</t>
  </si>
  <si>
    <t>0424-01-Artículo 12 -. Bienestar.</t>
  </si>
  <si>
    <t>0424-01-Artículo 13 -. Eventos y conmemoraciones.</t>
  </si>
  <si>
    <t>0424-01-Artículo 14 -. Fondos educativos.</t>
  </si>
  <si>
    <t>0424-01-Artículo 15. Telefonía.</t>
  </si>
  <si>
    <t>0424-01-Artículo 16 -. Vehículos oficiales.</t>
  </si>
  <si>
    <t>0424-01-Artículo 17 -. Adquisición de vehículos y maquinaria.</t>
  </si>
  <si>
    <t>0424-01-Artículo 18 -. Fotocopiado, multicopiado e impresión.</t>
  </si>
  <si>
    <t>0424-01-Artículo 19 -. Publicidad distrital.</t>
  </si>
  <si>
    <t>0424-01-Artículo 20 -. Cajas menores.</t>
  </si>
  <si>
    <t>0424-01-Artículo 21 -. Mantenimiento o reparación de bienes inmuebles o muebles.</t>
  </si>
  <si>
    <t>0424-01-Artículo 22 -. Suscripciones.</t>
  </si>
  <si>
    <t>0424-01-Artículo 23 -. Servicios públicos.</t>
  </si>
  <si>
    <t>0424-01-Artículo 6°.- Reducción del gasto en CPS profesionales y de apoyo a la gestión.</t>
  </si>
  <si>
    <t>0424-01-Artículo 7°.- Horas extras, dominicales y festivos.</t>
  </si>
  <si>
    <t>0424-01-Artículo 8°.- Viáticos y gastos de viaje.</t>
  </si>
  <si>
    <t>0424-01-Artículo 9°.- Compensación por vacaciones.</t>
  </si>
  <si>
    <t>0425-01-Artículo 10°.- Bono navideño.</t>
  </si>
  <si>
    <t>0425-01</t>
  </si>
  <si>
    <t>0425-01 SUBRED SUR</t>
  </si>
  <si>
    <t>0425-01-Artículo 11 -. Capacitación.</t>
  </si>
  <si>
    <t>0425-01-Artículo 12 -. Bienestar.</t>
  </si>
  <si>
    <t>0425-01-Artículo 13 -. Eventos y conmemoraciones.</t>
  </si>
  <si>
    <t>0425-01-Artículo 14 -. Fondos educativos.</t>
  </si>
  <si>
    <t>0425-01-Artículo 15. Telefonía.</t>
  </si>
  <si>
    <t>0425-01-Artículo 16 -. Vehículos oficiales.</t>
  </si>
  <si>
    <t>0425-01-Artículo 17 -. Adquisición de vehículos y maquinaria.</t>
  </si>
  <si>
    <t>0425-01-Artículo 18 -. Fotocopiado, multicopiado e impresión.</t>
  </si>
  <si>
    <t>0425-01-Artículo 19 -. Publicidad distrital.</t>
  </si>
  <si>
    <t>0425-01-Artículo 20 -. Cajas menores.</t>
  </si>
  <si>
    <t>0425-01-Artículo 21 -. Mantenimiento o reparación de bienes inmuebles o muebles.</t>
  </si>
  <si>
    <t>0425-01-Artículo 22 -. Suscripciones.</t>
  </si>
  <si>
    <t>0425-01-Artículo 23 -. Servicios públicos.</t>
  </si>
  <si>
    <t>0425-01-Artículo 6°.- Reducción del gasto en CPS profesionales y de apoyo a la gestión.</t>
  </si>
  <si>
    <t>0425-01-Artículo 7°.- Horas extras, dominicales y festivos.</t>
  </si>
  <si>
    <t>0425-01-Artículo 8°.- Viáticos y gastos de viaje.</t>
  </si>
  <si>
    <t>0425-01-Artículo 9°.- Compensación por vacaciones.</t>
  </si>
  <si>
    <t>0426-01-Artículo 10°.- Bono navideño.</t>
  </si>
  <si>
    <t>0426-01</t>
  </si>
  <si>
    <t>0426-01 SUBRED NORTE</t>
  </si>
  <si>
    <t>0426-01-Artículo 11 -. Capacitación.</t>
  </si>
  <si>
    <t>0426-01-Artículo 12 -. Bienestar.</t>
  </si>
  <si>
    <t>0426-01-Artículo 13 -. Eventos y conmemoraciones.</t>
  </si>
  <si>
    <t>0426-01-Artículo 14 -. Fondos educativos.</t>
  </si>
  <si>
    <t>0426-01-Artículo 15. Telefonía.</t>
  </si>
  <si>
    <t>0426-01-Artículo 16 -. Vehículos oficiales.</t>
  </si>
  <si>
    <t>0426-01-Artículo 17 -. Adquisición de vehículos y maquinaria.</t>
  </si>
  <si>
    <t>0426-01-Artículo 18 -. Fotocopiado, multicopiado e impresión.</t>
  </si>
  <si>
    <t>0426-01-Artículo 19 -. Publicidad distrital.</t>
  </si>
  <si>
    <t>0426-01-Artículo 20 -. Cajas menores.</t>
  </si>
  <si>
    <t>0426-01-Artículo 21 -. Mantenimiento o reparación de bienes inmuebles o muebles.</t>
  </si>
  <si>
    <t>0426-01-Artículo 22 -. Suscripciones.</t>
  </si>
  <si>
    <t>0426-01-Artículo 23 -. Servicios públicos.</t>
  </si>
  <si>
    <t>0426-01-Artículo 6°.- Reducción del gasto en CPS profesionales y de apoyo a la gestión.</t>
  </si>
  <si>
    <t>0426-01-Artículo 7°.- Horas extras, dominicales y festivos.</t>
  </si>
  <si>
    <t>0426-01-Artículo 8°.- Viáticos y gastos de viaje.</t>
  </si>
  <si>
    <t>0426-01-Artículo 9°.- Compensación por vacaciones.</t>
  </si>
  <si>
    <t>0501-01-Artículo 10°.- Bono navideño.</t>
  </si>
  <si>
    <t>0501-01</t>
  </si>
  <si>
    <t>0501-01 ATENEA</t>
  </si>
  <si>
    <t>0501-01-Artículo 11 -. Capacitación.</t>
  </si>
  <si>
    <t>0501-01-Artículo 12 -. Bienestar.</t>
  </si>
  <si>
    <t>0501-01-Artículo 13 -. Eventos y conmemoraciones.</t>
  </si>
  <si>
    <t>0501-01-Artículo 14 -. Fondos educativos.</t>
  </si>
  <si>
    <t>0501-01-Artículo 15. Telefonía.</t>
  </si>
  <si>
    <t>0501-01-Artículo 16 -. Vehículos oficiales.</t>
  </si>
  <si>
    <t>0501-01-Artículo 17 -. Adquisición de vehículos y maquinaria.</t>
  </si>
  <si>
    <t>0501-01-Artículo 18 -. Fotocopiado, multicopiado e impresión.</t>
  </si>
  <si>
    <t>0501-01-Artículo 19 -. Publicidad distrital.</t>
  </si>
  <si>
    <t>0501-01-Artículo 20 -. Cajas menores.</t>
  </si>
  <si>
    <t>0501-01-Artículo 21 -. Mantenimiento o reparación de bienes inmuebles o muebles.</t>
  </si>
  <si>
    <t>0501-01-Artículo 22 -. Suscripciones.</t>
  </si>
  <si>
    <t>0501-01-Artículo 23 -. Servicios públicos.</t>
  </si>
  <si>
    <t>0501-01-Artículo 6°.- Reducción del gasto en CPS profesionales y de apoyo a la gestión.</t>
  </si>
  <si>
    <t>0501-01-Artículo 7°.- Horas extras, dominicales y festivos.</t>
  </si>
  <si>
    <t>0501-01-Artículo 8°.- Viáticos y gastos de viaje.</t>
  </si>
  <si>
    <t>0501-01-Artículo 9°.- Compensación por vacaciones.</t>
  </si>
  <si>
    <t>Centro gestor</t>
  </si>
  <si>
    <t>M_austeridad_anexo</t>
  </si>
  <si>
    <t>Posición presupuestaria</t>
  </si>
  <si>
    <t>Descripción Pospre</t>
  </si>
  <si>
    <t>Compromisos Acumulados</t>
  </si>
  <si>
    <t>O21202020080484120</t>
  </si>
  <si>
    <t>Servicios de telefonía fija (acceso)</t>
  </si>
  <si>
    <t>O2120201003033331101</t>
  </si>
  <si>
    <t>Gasolina motor corriente</t>
  </si>
  <si>
    <t>O2120201003033336103</t>
  </si>
  <si>
    <t>Diésel oil ACPM (fuel gas gasoil marine gas)</t>
  </si>
  <si>
    <t>O21202020060464114</t>
  </si>
  <si>
    <t>Servicios de transporte terrestre especial local de pasajeros</t>
  </si>
  <si>
    <t>O2120202008078714102</t>
  </si>
  <si>
    <t>Servicio de mantenimiento y reparación de vehículos automóviles</t>
  </si>
  <si>
    <t>O2120201003023212801</t>
  </si>
  <si>
    <t>Papel bond</t>
  </si>
  <si>
    <t>O2120201003063699060</t>
  </si>
  <si>
    <t>Cartuchos plásticos para impresora de computador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</si>
  <si>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</si>
  <si>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</si>
  <si>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</si>
  <si>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</si>
  <si>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</si>
  <si>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</si>
  <si>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</si>
  <si>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</si>
  <si>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O21202020070373123</t>
  </si>
  <si>
    <t>Servicios de arrendamiento sin opción de compra de maquinaria y equipo de oficina sin operario (excepto computadoras)</t>
  </si>
  <si>
    <t>O21202020080282130</t>
  </si>
  <si>
    <t>Servicios de documentación y certificación jurídica</t>
  </si>
  <si>
    <t>O2120201003023212901</t>
  </si>
  <si>
    <t>O21202020080686320</t>
  </si>
  <si>
    <t>Servicios de distribución de gas por tuberías (a comisión o por contrato)</t>
  </si>
  <si>
    <t>O21202020080484190</t>
  </si>
  <si>
    <t>Otros servicios de telecomunicaciones</t>
  </si>
  <si>
    <t>O2120201003063611101</t>
  </si>
  <si>
    <t>Llantas de caucho para automóviles</t>
  </si>
  <si>
    <t>O21202020080383611</t>
  </si>
  <si>
    <t>Servicios integrales de publicidad</t>
  </si>
  <si>
    <t>O21202020080585951</t>
  </si>
  <si>
    <t>Servicios de copia y reproducción</t>
  </si>
  <si>
    <t>O2120202005040754790</t>
  </si>
  <si>
    <t>Otros servicios de terminación y acabado de edificios</t>
  </si>
  <si>
    <t>O2120201003063649028</t>
  </si>
  <si>
    <t>Partes y piezas plásticas para cartuchos de impresoras de computador</t>
  </si>
  <si>
    <t>O21202020060363391</t>
  </si>
  <si>
    <t>Servicios de catering para eventos</t>
  </si>
  <si>
    <t>O2120201003023241001</t>
  </si>
  <si>
    <t>Periódicos impresos publicados menos de cuatro veces por semana</t>
  </si>
  <si>
    <t>O211010300102</t>
  </si>
  <si>
    <t>Indemnización por vacaciones</t>
  </si>
  <si>
    <t>O211010100102</t>
  </si>
  <si>
    <t>Horas extras, dominicales, festivos y recargos</t>
  </si>
  <si>
    <t>O21202020090191191</t>
  </si>
  <si>
    <t>Servicios administrativos relacionados con los trabajadores estatales</t>
  </si>
  <si>
    <t>O21202020090292913</t>
  </si>
  <si>
    <t>Servicios de educación para la formación y el trabajo</t>
  </si>
  <si>
    <t>O21202020080585961</t>
  </si>
  <si>
    <t>Servicios de organización y asistencia de convenciones</t>
  </si>
  <si>
    <t>O21201010030701</t>
  </si>
  <si>
    <t>Vehículos automotores, remolques y semirremolques; y sus partes, piezas y accesorios</t>
  </si>
  <si>
    <t>O21202020080383619</t>
  </si>
  <si>
    <t>Otros servicios de publicidad</t>
  </si>
  <si>
    <t>O21202020080383913</t>
  </si>
  <si>
    <t>Servicios de diseño gráfico</t>
  </si>
  <si>
    <t>O21202020070373311</t>
  </si>
  <si>
    <t>Derechos de uso de programas informáticos</t>
  </si>
  <si>
    <t>O21202020080484633</t>
  </si>
  <si>
    <t>Servicios de distribución de programas multicanal, en paquete controlado de programación</t>
  </si>
  <si>
    <t>O2120202010</t>
  </si>
  <si>
    <t>Viáticos de los funcionarios en comisión</t>
  </si>
  <si>
    <t>O21202020080383113</t>
  </si>
  <si>
    <t>Servicios de consultoría en administración del recurso humano</t>
  </si>
  <si>
    <t>O232020200883113</t>
  </si>
  <si>
    <t>O232020200663391</t>
  </si>
  <si>
    <t>O232020200664112</t>
  </si>
  <si>
    <t>Servicios de transporte terrestre local regular de pasajeros</t>
  </si>
  <si>
    <t>O23202020088714102</t>
  </si>
  <si>
    <t>O2120201003053513001</t>
  </si>
  <si>
    <t>Tintas tipográficas para imprenta</t>
  </si>
  <si>
    <t>O2320201003023262002</t>
  </si>
  <si>
    <t>Carteles y avisos</t>
  </si>
  <si>
    <t>O232020200883913</t>
  </si>
  <si>
    <t>O2320202005040754710</t>
  </si>
  <si>
    <t>Servicios de instalación de vidrios y ventanas</t>
  </si>
  <si>
    <t>O21202020090494231</t>
  </si>
  <si>
    <t>Servicios generales de recolección de desechos residenciales</t>
  </si>
  <si>
    <t>O21202020080585510</t>
  </si>
  <si>
    <t>Servicios de reserva venta y reventa de tiquetes para transporte</t>
  </si>
  <si>
    <t>O232020200663220</t>
  </si>
  <si>
    <t>Servicios de alojamiento en habitaciones o instalaciones para trabajadores</t>
  </si>
  <si>
    <t>O232020200885510</t>
  </si>
  <si>
    <t>O211020300102</t>
  </si>
  <si>
    <t>O211020100102</t>
  </si>
  <si>
    <t>O21202020090696511</t>
  </si>
  <si>
    <t>Servicios de promoción de eventos deportivos y recreativos</t>
  </si>
  <si>
    <t>O232020200885961</t>
  </si>
  <si>
    <t>O21202020060464112</t>
  </si>
  <si>
    <t>O232020200664114</t>
  </si>
  <si>
    <t>O2320201003023212801</t>
  </si>
  <si>
    <t>O232020200883611</t>
  </si>
  <si>
    <t>O232020200882130</t>
  </si>
  <si>
    <t>O232020200886312</t>
  </si>
  <si>
    <t>O232020200886330</t>
  </si>
  <si>
    <t>O232020200994110</t>
  </si>
  <si>
    <t>O232020200994239</t>
  </si>
  <si>
    <t>O232020200992913</t>
  </si>
  <si>
    <t>O21202020080484131</t>
  </si>
  <si>
    <t>Servicios móviles de voz</t>
  </si>
  <si>
    <t>O232020200884190</t>
  </si>
  <si>
    <t>O2120202005040754730</t>
  </si>
  <si>
    <t>Servicios de pintura</t>
  </si>
  <si>
    <t>O2120201003023230001</t>
  </si>
  <si>
    <t>Periódicos impresos publicados cuatro o más veces por semana</t>
  </si>
  <si>
    <t>O2120201003023269005</t>
  </si>
  <si>
    <t>Tiquetes para transporte aéreo</t>
  </si>
  <si>
    <t>O21202020080484150</t>
  </si>
  <si>
    <t>Servicios de transmisión de datos</t>
  </si>
  <si>
    <t>O232020200991191</t>
  </si>
  <si>
    <t>O2320202005040154129</t>
  </si>
  <si>
    <t>Servicios generales de construcción de otros edificios no residenciales</t>
  </si>
  <si>
    <t>O2120201003023269004</t>
  </si>
  <si>
    <t>Tiquetes para transporte terrestre</t>
  </si>
  <si>
    <t>O231010100102</t>
  </si>
  <si>
    <t>O23201010030701</t>
  </si>
  <si>
    <t>O232020200773123</t>
  </si>
  <si>
    <t>O232020200883619</t>
  </si>
  <si>
    <t>O2320202005040754790</t>
  </si>
  <si>
    <t>O232020200884120</t>
  </si>
  <si>
    <t>O2320201003063649028</t>
  </si>
  <si>
    <t>O2120201003023262002</t>
  </si>
  <si>
    <t>O232020200884131</t>
  </si>
  <si>
    <t>O2320201003053513001</t>
  </si>
  <si>
    <t>O232020200885951</t>
  </si>
  <si>
    <t>O21202020090494229</t>
  </si>
  <si>
    <t>Servicios de recolección de otros materiales reciclables no peligrosos</t>
  </si>
  <si>
    <t>O2320201003033331101</t>
  </si>
  <si>
    <t>O21202020080484612</t>
  </si>
  <si>
    <t>Servicios de transmisión de programas de televisión</t>
  </si>
  <si>
    <t>O232020200886320</t>
  </si>
  <si>
    <t>O231010300102</t>
  </si>
  <si>
    <t>O232020200996511</t>
  </si>
  <si>
    <t>O21202020090292512</t>
  </si>
  <si>
    <t>Servicios de educación superior nivel pregrado universitaria</t>
  </si>
  <si>
    <t>O2120202005040154122</t>
  </si>
  <si>
    <t>Servicios generales de construcción de edificaciones comerciales</t>
  </si>
  <si>
    <t>O232020200663111</t>
  </si>
  <si>
    <t>Servicios de alojamiento en hoteles</t>
  </si>
  <si>
    <t>O21202020090292511</t>
  </si>
  <si>
    <t>Servicios de educación superior nivel pregrado técnica profesional y tecnológica</t>
  </si>
  <si>
    <t>O21202020090292521</t>
  </si>
  <si>
    <t>Servicios de educación superior nivel posgrado en especialización</t>
  </si>
  <si>
    <t>O21202020090292522</t>
  </si>
  <si>
    <t>Servicios de educación superior nivel posgrado en maestría</t>
  </si>
  <si>
    <t>O232020200662291</t>
  </si>
  <si>
    <t>Comercio al por menor de combustibles para vehículos automotores,  aceites y grasas  lubricantes y productos relacionados en establecimientos especializados</t>
  </si>
  <si>
    <t>O231020100102</t>
  </si>
  <si>
    <t>O232020200773311</t>
  </si>
  <si>
    <t>O232020200994229</t>
  </si>
  <si>
    <t>O21202020060363220</t>
  </si>
  <si>
    <t>O2120201004064641004</t>
  </si>
  <si>
    <t>Baterías para automotores</t>
  </si>
  <si>
    <t>O2120202005040154129</t>
  </si>
  <si>
    <t>O21202020060363111</t>
  </si>
  <si>
    <t>O2320201003023212901</t>
  </si>
  <si>
    <t>O232020200884150</t>
  </si>
  <si>
    <t>O2320201003033336103</t>
  </si>
  <si>
    <t>O232020200884633</t>
  </si>
  <si>
    <t>O2320201003063699060</t>
  </si>
  <si>
    <t>O2320202005040754730</t>
  </si>
  <si>
    <t>O2320201004084815006</t>
  </si>
  <si>
    <t>O232020200992511</t>
  </si>
  <si>
    <t>O2120202005040754710</t>
  </si>
  <si>
    <t>O2120201003053549101</t>
  </si>
  <si>
    <t>Biodiesel B100</t>
  </si>
  <si>
    <t>O232020200992512</t>
  </si>
  <si>
    <t>O2120201003023241002</t>
  </si>
  <si>
    <t>Revistas impresas publicadas menos de cuatro veces por semana</t>
  </si>
  <si>
    <t>42120202010</t>
  </si>
  <si>
    <t>4211010300102</t>
  </si>
  <si>
    <t>4211010100102</t>
  </si>
  <si>
    <t>4211010100110</t>
  </si>
  <si>
    <t>4241020100102</t>
  </si>
  <si>
    <t>4211020300102</t>
  </si>
  <si>
    <t>4211020100102</t>
  </si>
  <si>
    <t>4211020100110</t>
  </si>
  <si>
    <t>4241010300102</t>
  </si>
  <si>
    <t>4241010100102</t>
  </si>
  <si>
    <t>Artículos_Austeridad</t>
  </si>
  <si>
    <t>Entidad</t>
  </si>
  <si>
    <t>Administración_Central</t>
  </si>
  <si>
    <t>Ente_Autónomo</t>
  </si>
  <si>
    <t>Ente_Control</t>
  </si>
  <si>
    <t>Establecimientos_Públicos</t>
  </si>
  <si>
    <t>CULTURA_RECREACIÓN_Y_DEPORTE</t>
  </si>
  <si>
    <t>DESARROLLO_ECONÓMICO_INDUSTRIA_Y_TURISMO</t>
  </si>
  <si>
    <t>GESTIÓN_JURÍDICA</t>
  </si>
  <si>
    <t>GESTIÓN_PÚBLICA</t>
  </si>
  <si>
    <t>INTEGRACIÓN_SOCIAL</t>
  </si>
  <si>
    <t>SEGURIDAD_CONVIVENCIA_Y_JUSTICIA</t>
  </si>
  <si>
    <t>ENTES_DE_CONTROL</t>
  </si>
  <si>
    <t>Cobertura</t>
  </si>
  <si>
    <t>Administración_Central_AMBIENTE</t>
  </si>
  <si>
    <t>Establecimientos_Públicos_AMBIENTE</t>
  </si>
  <si>
    <t>Administración_Central_CULTURA_RECREACIÓN_Y_DEPORTE</t>
  </si>
  <si>
    <t>EICD_CULTURA_RECREACIÓN_Y_DEPORTE</t>
  </si>
  <si>
    <t>Establecimientos_Públicos_CULTURA_RECREACIÓN_Y_DEPORTE</t>
  </si>
  <si>
    <t>Administración_Central_DESARROLLO_ECONÓMICO_INDUSTRIA_Y_TURISMO</t>
  </si>
  <si>
    <t>Establecimientos_Públicos_DESARROLLO_ECONÓMICO_INDUSTRIA_Y_TURISMO</t>
  </si>
  <si>
    <t>Administración_Central_EDUCACIÓN</t>
  </si>
  <si>
    <t>Ente_Autónomo_EDUCACIÓN</t>
  </si>
  <si>
    <t>Establecimientos_Públicos_EDUCACIÓN</t>
  </si>
  <si>
    <t>Ente_Control_ENTES_DE_CONTROL</t>
  </si>
  <si>
    <t>Administración_Central_GESTIÓN_JURÍDICA</t>
  </si>
  <si>
    <t>Administración_Central_GESTIÓN_PÚBLICA</t>
  </si>
  <si>
    <t>Administración_Central_GOBIERNO</t>
  </si>
  <si>
    <t>Establecimientos_Públicos_GOBIERNO</t>
  </si>
  <si>
    <t>FDL_GOBIERNO</t>
  </si>
  <si>
    <t>Administración_Central_HÁBITAT</t>
  </si>
  <si>
    <t>EICD_HÁBITAT</t>
  </si>
  <si>
    <t>Establecimientos_Públicos_HÁBITAT</t>
  </si>
  <si>
    <t>Administración_Central_HACIENDA</t>
  </si>
  <si>
    <t>EICD_HACIENDA</t>
  </si>
  <si>
    <t>Establecimientos_Públicos_HACIENDA</t>
  </si>
  <si>
    <t>Administración_Central_INTEGRACIÓN_SOCIAL</t>
  </si>
  <si>
    <t>Establecimientos_Públicos_INTEGRACIÓN_SOCIAL</t>
  </si>
  <si>
    <t>Administración_Central_MOVILIDAD</t>
  </si>
  <si>
    <t>EICD_MOVILIDAD</t>
  </si>
  <si>
    <t>Establecimientos_Públicos_MOVILIDAD</t>
  </si>
  <si>
    <t>Administración_Central_MUJERES</t>
  </si>
  <si>
    <t>Administración_Central_PLANEACIÓN</t>
  </si>
  <si>
    <t>Administración_Central_SALUD</t>
  </si>
  <si>
    <t>EICD_SALUD</t>
  </si>
  <si>
    <t>ESES_SALUD</t>
  </si>
  <si>
    <t>Establecimientos_Públicos_SALUD</t>
  </si>
  <si>
    <t>Administración_Central_SEGURIDAD_CONVIVENCIA_Y_JUSTICIA</t>
  </si>
  <si>
    <t>Nombre_conc</t>
  </si>
  <si>
    <t>Artículo 10 - Bono navideño.</t>
  </si>
  <si>
    <t>Artículo 11 - Capacitación.</t>
  </si>
  <si>
    <t>Artículo 12 - Bienestar.</t>
  </si>
  <si>
    <t>Artículo 13 - Eventos y conmemoraciones.</t>
  </si>
  <si>
    <t>Artículo 14 - Fondos educativos.</t>
  </si>
  <si>
    <t>Artículo 15 - Telefonía.</t>
  </si>
  <si>
    <t>Artículo 16 - Vehículos oficiales.</t>
  </si>
  <si>
    <t>Artículo 17 - Adquisición de vehículos y maquinaria.</t>
  </si>
  <si>
    <t>Artículo 18 - Fotocopiado, multicopiado e impresión.</t>
  </si>
  <si>
    <t>Artículo 19 - Publicidad distrital.</t>
  </si>
  <si>
    <t>Artículo 20 - Cajas menores.</t>
  </si>
  <si>
    <t>Artículo 21 - Mantenimiento o reparación de bienes inmuebles o muebles.</t>
  </si>
  <si>
    <t>Artículo 22 - Suscripciones.</t>
  </si>
  <si>
    <t>Artículo 23 - Servicios públicos.</t>
  </si>
  <si>
    <t>Artículo 6 - Reducción del gasto en CPS profesionales y de apoyo a la gestión.</t>
  </si>
  <si>
    <t>Artículo 7 - Horas extras, dominicales y festivos.</t>
  </si>
  <si>
    <t>Artículo 8 - Viáticos y gastos de viaje.</t>
  </si>
  <si>
    <t>Artículo 9 - Compensación por vacaciones.</t>
  </si>
  <si>
    <t>Código_Presupuestal</t>
  </si>
  <si>
    <t>Descripción_rubro_presupuestal</t>
  </si>
  <si>
    <t>PLANTILLA AJUSTE CIFRAS AUSTERIDAD VIGENCIA 2025</t>
  </si>
  <si>
    <t>Documentar POSPRE para los compromisos ajustados por la entidad artículo 20 - Cajas Menores</t>
  </si>
  <si>
    <t>Documentar POSPRE para los compromisos ajustados por la entidad Artículo 21 - Mantenimiento o reparación de bienes inmuebles o muebles.</t>
  </si>
  <si>
    <t>PLANTILLA AJUSTE CIFRAS AUSTERIDAD VIGENCIA 2025 (Artículos 20 y 21)</t>
  </si>
  <si>
    <t>PLANTILLA AJUSTE CIFRAS AUSTERIDAD VIGENCIA 2025 (Artículo 6)</t>
  </si>
  <si>
    <t>Concepto Excepcionalidad</t>
  </si>
  <si>
    <t>Subcomisión de Calidad del Gasto</t>
  </si>
  <si>
    <t>TOTAL</t>
  </si>
  <si>
    <t>Compromiso ($ Pesos)</t>
  </si>
  <si>
    <t>Circular_Externa_SDH_000008_2025 - CPS para seguridad, dialogo y convivencia ciudadana</t>
  </si>
  <si>
    <t>Valores comprometidos por excepcionalidad</t>
  </si>
  <si>
    <t>Linea_Base_2023</t>
  </si>
  <si>
    <t>Linea_Base_2024</t>
  </si>
  <si>
    <t>Indicador_Linea_Base</t>
  </si>
  <si>
    <t>Ind_Meta_2025</t>
  </si>
  <si>
    <t>Ind_Meta_2026</t>
  </si>
  <si>
    <t>Ind_Meta_2027</t>
  </si>
  <si>
    <t>VN_Meta_2025</t>
  </si>
  <si>
    <t>VN_Meta_2026</t>
  </si>
  <si>
    <t>VN_Meta_2027</t>
  </si>
  <si>
    <t>Plan de Austeridad Formulado (Circular_Externa_SDH_000002_2025)</t>
  </si>
  <si>
    <t>Compromiso_Bogdata ($ pesos)</t>
  </si>
  <si>
    <t>Indicador_Compromisos_Bogdata_2025</t>
  </si>
  <si>
    <t>Registro_Entidad_Valor_Comprometido_31/12/25</t>
  </si>
  <si>
    <t>Justificación de ajustes en el registro de Compromisos (31/12/25)</t>
  </si>
  <si>
    <t>Anexo_Rubros_Presupuestales_Asociados_a_conceptos_de_asuteridad (Circulares externas SDH 000006_2025 y SDH 000009_2025):</t>
  </si>
  <si>
    <t>Registro_Id_Bogdata_SHD_31/12/25</t>
  </si>
  <si>
    <t>Ind_Estimado_SHD_2025</t>
  </si>
  <si>
    <t>Validación</t>
  </si>
  <si>
    <t>Concepto de cumplimiento</t>
  </si>
  <si>
    <t>kasndiladoiasndjkasbdjkadjkasdlasdliasjdaljdlajdlkasjdlkasj</t>
  </si>
  <si>
    <t>Gasto_Definitivo_CPS_2025</t>
  </si>
  <si>
    <t>Registro_Id_SIDEAP_31/12/25</t>
  </si>
  <si>
    <t>Suibtotal_Excepciones</t>
  </si>
  <si>
    <t>Correcciones línea base plan de austeridad</t>
  </si>
  <si>
    <t>Justificación ajustes en línea base</t>
  </si>
  <si>
    <t>Circular_Externa_SDH_000005_2025 - Convenios Interadministrativos que generaron nuevas obligaciones</t>
  </si>
  <si>
    <t>Generalidades</t>
  </si>
  <si>
    <t>1. Fuentes de información:</t>
  </si>
  <si>
    <t>1.1. Formulación Plan de Austeridad (Circular_Externa_SDH_000002_2025).</t>
  </si>
  <si>
    <t>1.3. SIDEAP</t>
  </si>
  <si>
    <t>Nota: Las cifras son a pesos $ corrientes.</t>
  </si>
  <si>
    <t>Hoja "Información_IND_Austeridad_2025"</t>
  </si>
  <si>
    <t>1. La hoja tiene bloqueo para lo siguiente:</t>
  </si>
  <si>
    <t>1.1. Cuadro "Plan de Austeridad Formulado (Circular_Externa_SDH_000002_2025)"</t>
  </si>
  <si>
    <t>1.3. Columnas Q, R, S, T, U del cuadro "Correcciones línea base plan de austeridad"</t>
  </si>
  <si>
    <t>Conforme al Acuerdo 927 de 2024 "Por medio del cual se adopta el Plan de Desarrollo Económico, Social, Ambiental y de Obras Públicas del Distrito Capital 2024-2027 “Bogotá Camina Segura”</t>
  </si>
  <si>
    <t>En su artículo 234.4: "Seguimiento y evaluación. La Política de Austeridad deberá contar con un sistema de seguimiento y evaluación periódica que permita medir los avances, identificar las dificultades y realizar los ajustes necesarios para el logro de los objetivos propuestos. Este sistema será liderado por la Secretaría Distrital de Hacienda, con el apoyo de la Secretaría Distrital de Planeación, y deberá generar informes públicos semestrales sobre los resultados de la implementación de la política". Nos permitimos a brindar las siguientes generalidades e instrucciones de diligenciamiento de la plantilla.</t>
  </si>
  <si>
    <t>Generalidades e instrucciones de diligenciamiento Austeridad</t>
  </si>
  <si>
    <t>Para registrar la información solo deberán utilizar las listas desplegables en las celdas B5, B6, B7</t>
  </si>
  <si>
    <t>1.2. Compromisos BogData.</t>
  </si>
  <si>
    <t>1.2. Columnas de compromisos y cálculos SDH (K,L,M)</t>
  </si>
  <si>
    <t>2. Celdas para diligenciar:</t>
  </si>
  <si>
    <t>2.2. Columna X: Podrán diligenciar efectivamente los compromisos que responden al artículo que relaciona el concepto de austeridad.</t>
  </si>
  <si>
    <t>Hoja "Inf_A_2025_Art_20_21"</t>
  </si>
  <si>
    <t>Hoja "Inf_A_2025_Art_6"</t>
  </si>
  <si>
    <t>1.5. Celda X25, dado que será el reflejo del cálculo que se realicen con las respectivas excepcionalidades y de igual forma de posibles ajustes del gasto efectivo por CPS.</t>
  </si>
  <si>
    <t xml:space="preserve">1.4. Columna Y: se calcula el indicador de nuevo conforme al registro de la línea base y al registro ajustado de compromisos. </t>
  </si>
  <si>
    <t>1.5. En el cuadro "Anexo_Rubros_Presupuestales_Asociados_a_conceptos_de_austeridad (Circulares externas SDH 000006_2025 y SDH 000009_2025)", en las celdas A32 a D32 podrán identificarse los rubros registrados en BogData que se evidencian en los compromisos socializados en las mesas de trabajo.</t>
  </si>
  <si>
    <t xml:space="preserve">2.1. La línea base se permite ajustar por los siguientes dos motivos, dialogados en las mesas de trabajo: </t>
  </si>
  <si>
    <t xml:space="preserve">a) Por ajuste de elegibilidad. Se aclara que aplica para administración central, establecimientos públicos (a todo el articulado) y FDL, los cuales fueron socializados en mesas de trabajo. </t>
  </si>
  <si>
    <t>b) Por ajuste de integralidad del tipo de gasto: no solo funcionamiento, sino también extensión a inversión.</t>
  </si>
  <si>
    <t xml:space="preserve"> Nota: Para mantener unicidad y estandarización de las cifras, por favor copiar en las celdas de línea base, si no efectuaron modificación, las mismas que fueron formuladas inicialmente.</t>
  </si>
  <si>
    <t>2.2. Columna X: Podrán diligenciar efectivamente los compromisos que responden al artículo que relaciona el concepto de austeridad. De igual forma, conforme a la misionalidad identificada (DASC, ATENEA, SDSCJ) podrán aislar lo que apunta netamente al cumplimiento de sus proyectos de inversión.</t>
  </si>
  <si>
    <t>2.3. Por favor garanticen que el diligenciamiento de 1 "Documentar POSPRE para los compromisos ajustados por la entidad artículo 20 - Cajas Menores" y 2 "Documentar POSPRE para los compromisos ajustados por la entidad artículo 21 - Mantenimiento o reparación de bienes inmuebles o muebles" constituya la totalidad de los compromisos registrados y validados por ustedes, para el cálculo del nuevo indicador para estos artículos.</t>
  </si>
  <si>
    <t>2.3. Por favor, deberán garantizar que el diligenciamiento del dato identificado por SIDEAP o ajuste por entidad (celda B33) sea el correcto conforme a sus estadísticas de gasto. Adicionalmente, garantizar la cuantificación de las excepcionalidades para la vigencia 2025 en las celdas B35, B36 y B37.</t>
  </si>
  <si>
    <t>No Corresponde a FDL sino directamente a Gobierno</t>
  </si>
  <si>
    <t>lineas base debe ser lo ejecutado durante el año de la linea base</t>
  </si>
  <si>
    <t>-</t>
  </si>
  <si>
    <t>Ajuste linea base 2023 por inclusión de otros servicios de telecomunicaciones. (art. 15)</t>
  </si>
  <si>
    <t>Registro  presupuestal correspondiente a Art. 15 (servicios de telefonia y otros servicios de telecomunicaciones)</t>
  </si>
  <si>
    <t>Incluye Diesel, ACPM y Gasolina (Art.16)</t>
  </si>
  <si>
    <t>Registro  presupuestal correspondiente a Art. 18. En el 2025 se presentón una austeridad positiva debido a la adquision de insumos ene l 2024- El articulo 18 no fue priorizado en el informe presentado para la vigencia 2024 y 2025</t>
  </si>
  <si>
    <t xml:space="preserve">Inlcuye servicios de publicidad. </t>
  </si>
  <si>
    <t>Servicios de arrendamiento, papel bond y tintas. El articulo 18 no fue priorizado en el informe presentado para la vigencia 2024 y 2025</t>
  </si>
  <si>
    <t>Adquisión de licencia que se atribuye al concepto de diseño Gráfico</t>
  </si>
  <si>
    <t>Inclusiòn servicio de tocken</t>
  </si>
  <si>
    <t>Electricidad, agua, gas, aseo y alcantarillado (Art. 23)</t>
  </si>
  <si>
    <t>Electricidad, agua, gas, aseo y alcantarillado (Art. 23) Aumento de tarifas y personal</t>
  </si>
  <si>
    <t xml:space="preserve"> Diesel, ACPM, Gasolina, Aceites lubricantes, mtto preventivo (Art. 16). Solo se reporto en las lineas base 2024 y 2025 el concepto de Mantenimiento</t>
  </si>
  <si>
    <t>Ajuste Servicio de transporte local regular de pax. / 2024 no se tiene manejo de caja menor</t>
  </si>
  <si>
    <t>No se tiene manejo de caja menor para 2024 y 2025.</t>
  </si>
  <si>
    <t>Para las lineas base 2023 y 2024 se reduce lo que corresponde a apoyos a convenios interadministrativos y seguridad, dialogo y convivencia ciudadana (Circular 005 - 008)</t>
  </si>
  <si>
    <t>Servicio Jardineria y Operario de Mantenimiento</t>
  </si>
  <si>
    <t>Ajustado según salario minimo se mantiene un operario de mantenimiento y un servicio de jardineria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</si>
</sst>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rgb="FF383A42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20"/>
      <color theme="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1E3A5F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CE7F3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dashed">
        <color theme="5"/>
      </right>
      <top/>
      <bottom style="dashed">
        <color theme="5"/>
      </bottom>
      <diagonal/>
    </border>
    <border>
      <left/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/>
      <bottom style="dashed">
        <color theme="5"/>
      </bottom>
      <diagonal/>
    </border>
    <border>
      <left style="dashed">
        <color theme="5"/>
      </left>
      <right/>
      <top/>
      <bottom/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/>
      <top style="dashed">
        <color theme="5"/>
      </top>
      <bottom style="dashed">
        <color theme="5"/>
      </bottom>
      <diagonal/>
    </border>
    <border>
      <left/>
      <right/>
      <top style="dashed">
        <color theme="5"/>
      </top>
      <bottom style="dashed">
        <color theme="5"/>
      </bottom>
      <diagonal/>
    </border>
    <border>
      <left/>
      <right style="dashed">
        <color theme="5"/>
      </right>
      <top style="dashed">
        <color theme="5"/>
      </top>
      <bottom style="dashed">
        <color theme="5"/>
      </bottom>
      <diagonal/>
    </border>
    <border>
      <left/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/>
      <top style="dashed">
        <color theme="5"/>
      </top>
      <bottom/>
      <diagonal/>
    </border>
    <border>
      <left/>
      <right/>
      <top style="dashed">
        <color theme="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2" fillId="3" borderId="0" xfId="0" applyFont="1" applyFill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0" fontId="0" fillId="0" borderId="6" xfId="2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 applyProtection="1">
      <alignment vertical="center" wrapText="1"/>
    </xf>
    <xf numFmtId="10" fontId="0" fillId="0" borderId="6" xfId="2" applyNumberFormat="1" applyFont="1" applyBorder="1" applyAlignment="1" applyProtection="1">
      <alignment horizontal="right" vertical="center" wrapText="1"/>
    </xf>
    <xf numFmtId="0" fontId="0" fillId="0" borderId="6" xfId="0" applyBorder="1"/>
    <xf numFmtId="10" fontId="0" fillId="0" borderId="7" xfId="2" applyNumberFormat="1" applyFont="1" applyBorder="1" applyAlignment="1" applyProtection="1">
      <alignment horizontal="right" vertical="center" wrapText="1"/>
    </xf>
    <xf numFmtId="164" fontId="0" fillId="0" borderId="0" xfId="1" applyNumberFormat="1" applyFont="1" applyAlignment="1" applyProtection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0" fontId="0" fillId="0" borderId="7" xfId="2" applyNumberFormat="1" applyFont="1" applyBorder="1" applyAlignment="1">
      <alignment horizontal="right" vertical="center" wrapText="1"/>
    </xf>
    <xf numFmtId="0" fontId="0" fillId="0" borderId="7" xfId="0" applyBorder="1"/>
    <xf numFmtId="164" fontId="0" fillId="0" borderId="6" xfId="1" applyNumberFormat="1" applyFont="1" applyBorder="1" applyAlignment="1" applyProtection="1">
      <alignment horizontal="right" vertical="center" wrapText="1"/>
    </xf>
    <xf numFmtId="164" fontId="0" fillId="0" borderId="7" xfId="1" applyNumberFormat="1" applyFont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164" fontId="0" fillId="0" borderId="0" xfId="1" applyNumberFormat="1" applyFont="1" applyBorder="1" applyAlignment="1" applyProtection="1">
      <alignment vertical="center" wrapText="1"/>
      <protection locked="0"/>
    </xf>
    <xf numFmtId="164" fontId="0" fillId="0" borderId="0" xfId="1" applyNumberFormat="1" applyFont="1" applyAlignment="1" applyProtection="1">
      <alignment vertical="center" wrapText="1"/>
      <protection locked="0"/>
    </xf>
    <xf numFmtId="164" fontId="0" fillId="0" borderId="6" xfId="1" applyNumberFormat="1" applyFon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right" vertical="center"/>
      <protection locked="0"/>
    </xf>
    <xf numFmtId="164" fontId="0" fillId="0" borderId="7" xfId="1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0" fontId="0" fillId="0" borderId="6" xfId="2" applyNumberFormat="1" applyFont="1" applyBorder="1" applyAlignment="1" applyProtection="1">
      <alignment horizontal="right" vertical="center"/>
    </xf>
    <xf numFmtId="10" fontId="0" fillId="0" borderId="7" xfId="2" applyNumberFormat="1" applyFont="1" applyBorder="1" applyAlignment="1" applyProtection="1">
      <alignment horizontal="righ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0" fontId="0" fillId="0" borderId="6" xfId="2" applyNumberFormat="1" applyFont="1" applyBorder="1"/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0" fillId="0" borderId="6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 wrapText="1"/>
    </xf>
    <xf numFmtId="10" fontId="0" fillId="0" borderId="6" xfId="2" applyNumberFormat="1" applyFont="1" applyBorder="1" applyAlignment="1" applyProtection="1">
      <alignment horizontal="right" vertical="center"/>
      <protection locked="0"/>
    </xf>
    <xf numFmtId="10" fontId="0" fillId="0" borderId="7" xfId="2" applyNumberFormat="1" applyFont="1" applyBorder="1" applyAlignment="1" applyProtection="1">
      <alignment horizontal="right" vertical="center"/>
      <protection locked="0"/>
    </xf>
    <xf numFmtId="164" fontId="0" fillId="0" borderId="6" xfId="1" applyNumberFormat="1" applyFont="1" applyBorder="1" applyAlignment="1" applyProtection="1">
      <alignment horizontal="left" vertical="center"/>
      <protection locked="0"/>
    </xf>
    <xf numFmtId="164" fontId="0" fillId="0" borderId="6" xfId="1" applyNumberFormat="1" applyFont="1" applyBorder="1"/>
    <xf numFmtId="164" fontId="0" fillId="0" borderId="7" xfId="1" applyNumberFormat="1" applyFont="1" applyBorder="1" applyAlignment="1" applyProtection="1">
      <alignment horizontal="left" vertical="center"/>
      <protection locked="0"/>
    </xf>
    <xf numFmtId="10" fontId="0" fillId="0" borderId="6" xfId="2" applyNumberFormat="1" applyFont="1" applyBorder="1" applyAlignment="1">
      <alignment horizontal="right"/>
    </xf>
    <xf numFmtId="164" fontId="0" fillId="0" borderId="0" xfId="1" applyNumberFormat="1" applyFont="1" applyBorder="1" applyAlignment="1" applyProtection="1">
      <alignment horizontal="right" vertical="center"/>
      <protection locked="0"/>
    </xf>
    <xf numFmtId="164" fontId="0" fillId="0" borderId="0" xfId="1" applyNumberFormat="1" applyFont="1" applyBorder="1" applyAlignment="1">
      <alignment horizontal="right" vertical="center" wrapText="1"/>
    </xf>
    <xf numFmtId="164" fontId="0" fillId="0" borderId="0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0" borderId="6" xfId="1" applyNumberFormat="1" applyFont="1" applyBorder="1" applyAlignment="1" applyProtection="1">
      <alignment horizontal="center" vertical="center"/>
      <protection locked="0"/>
    </xf>
    <xf numFmtId="164" fontId="0" fillId="0" borderId="7" xfId="1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43" fontId="0" fillId="0" borderId="6" xfId="1" applyFont="1" applyBorder="1" applyAlignment="1" applyProtection="1">
      <alignment horizontal="right" vertical="center" wrapText="1"/>
    </xf>
    <xf numFmtId="43" fontId="0" fillId="0" borderId="6" xfId="1" applyFont="1" applyBorder="1" applyAlignment="1">
      <alignment horizontal="right" vertical="center" wrapText="1"/>
    </xf>
    <xf numFmtId="43" fontId="0" fillId="0" borderId="7" xfId="1" applyFont="1" applyBorder="1" applyAlignment="1" applyProtection="1">
      <alignment horizontal="right" vertical="center" wrapText="1"/>
    </xf>
    <xf numFmtId="0" fontId="13" fillId="0" borderId="0" xfId="0" applyFont="1" applyAlignment="1">
      <alignment horizontal="center" vertical="center"/>
    </xf>
    <xf numFmtId="164" fontId="0" fillId="0" borderId="6" xfId="1" applyNumberFormat="1" applyFont="1" applyFill="1" applyBorder="1" applyAlignment="1" applyProtection="1">
      <alignment horizontal="left" vertical="center"/>
      <protection locked="0"/>
    </xf>
    <xf numFmtId="43" fontId="0" fillId="0" borderId="6" xfId="1" applyFont="1" applyBorder="1" applyAlignment="1" applyProtection="1">
      <alignment horizontal="right" vertical="center"/>
      <protection locked="0"/>
    </xf>
    <xf numFmtId="43" fontId="0" fillId="0" borderId="6" xfId="1" applyFont="1" applyBorder="1" applyAlignment="1">
      <alignment horizontal="right"/>
    </xf>
    <xf numFmtId="43" fontId="0" fillId="0" borderId="7" xfId="1" applyFont="1" applyBorder="1" applyAlignment="1" applyProtection="1">
      <alignment horizontal="right" vertic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10" fontId="0" fillId="0" borderId="4" xfId="2" applyNumberFormat="1" applyFont="1" applyBorder="1" applyAlignment="1" applyProtection="1">
      <alignment horizontal="center" vertical="center" wrapText="1"/>
      <protection locked="0"/>
    </xf>
    <xf numFmtId="10" fontId="0" fillId="0" borderId="4" xfId="2" applyNumberFormat="1" applyFont="1" applyBorder="1" applyAlignment="1">
      <alignment horizontal="center" vertical="center" wrapText="1"/>
    </xf>
    <xf numFmtId="10" fontId="0" fillId="0" borderId="3" xfId="2" applyNumberFormat="1" applyFont="1" applyBorder="1" applyAlignment="1" applyProtection="1">
      <alignment horizontal="center" vertical="center" wrapText="1"/>
      <protection locked="0"/>
    </xf>
    <xf numFmtId="164" fontId="0" fillId="0" borderId="7" xfId="1" applyNumberFormat="1" applyFont="1" applyBorder="1" applyAlignment="1">
      <alignment horizontal="right" vertical="center" wrapText="1"/>
    </xf>
    <xf numFmtId="164" fontId="0" fillId="0" borderId="5" xfId="1" applyNumberFormat="1" applyFont="1" applyBorder="1" applyAlignment="1">
      <alignment horizontal="right" vertical="center" wrapText="1"/>
    </xf>
    <xf numFmtId="10" fontId="0" fillId="0" borderId="5" xfId="2" applyNumberFormat="1" applyFont="1" applyBorder="1" applyAlignment="1">
      <alignment horizontal="right" vertical="center" wrapText="1"/>
    </xf>
    <xf numFmtId="10" fontId="0" fillId="0" borderId="13" xfId="2" applyNumberFormat="1" applyFont="1" applyBorder="1" applyAlignment="1">
      <alignment horizontal="center" vertical="center" wrapText="1"/>
    </xf>
    <xf numFmtId="10" fontId="0" fillId="0" borderId="3" xfId="2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0" borderId="7" xfId="2" applyNumberFormat="1" applyFont="1" applyBorder="1"/>
    <xf numFmtId="43" fontId="0" fillId="0" borderId="7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10" fontId="0" fillId="0" borderId="5" xfId="2" applyNumberFormat="1" applyFont="1" applyBorder="1"/>
    <xf numFmtId="43" fontId="0" fillId="0" borderId="5" xfId="1" applyFont="1" applyBorder="1" applyAlignment="1">
      <alignment horizontal="right" vertical="center" wrapText="1"/>
    </xf>
    <xf numFmtId="43" fontId="0" fillId="0" borderId="5" xfId="1" applyFont="1" applyBorder="1" applyAlignment="1">
      <alignment horizontal="right"/>
    </xf>
    <xf numFmtId="164" fontId="0" fillId="0" borderId="5" xfId="1" applyNumberFormat="1" applyFont="1" applyBorder="1"/>
    <xf numFmtId="10" fontId="0" fillId="0" borderId="5" xfId="2" applyNumberFormat="1" applyFont="1" applyBorder="1" applyAlignment="1">
      <alignment horizontal="right"/>
    </xf>
    <xf numFmtId="164" fontId="0" fillId="0" borderId="7" xfId="1" applyNumberFormat="1" applyFont="1" applyBorder="1"/>
    <xf numFmtId="10" fontId="0" fillId="0" borderId="7" xfId="2" applyNumberFormat="1" applyFont="1" applyBorder="1" applyAlignment="1">
      <alignment horizontal="right"/>
    </xf>
    <xf numFmtId="164" fontId="0" fillId="0" borderId="9" xfId="1" applyNumberFormat="1" applyFont="1" applyBorder="1" applyAlignment="1" applyProtection="1">
      <alignment horizontal="right" vertical="center" wrapText="1"/>
    </xf>
    <xf numFmtId="10" fontId="0" fillId="0" borderId="9" xfId="2" applyNumberFormat="1" applyFont="1" applyBorder="1" applyAlignment="1" applyProtection="1">
      <alignment horizontal="right" vertical="center" wrapText="1"/>
    </xf>
    <xf numFmtId="43" fontId="0" fillId="0" borderId="9" xfId="1" applyFont="1" applyBorder="1" applyAlignment="1" applyProtection="1">
      <alignment horizontal="right" vertical="center" wrapText="1"/>
    </xf>
    <xf numFmtId="0" fontId="2" fillId="13" borderId="6" xfId="0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 applyProtection="1">
      <alignment horizontal="right" vertical="center"/>
    </xf>
    <xf numFmtId="10" fontId="0" fillId="0" borderId="4" xfId="2" applyNumberFormat="1" applyFont="1" applyBorder="1" applyAlignment="1" applyProtection="1">
      <alignment horizontal="center" vertical="center" wrapText="1"/>
    </xf>
    <xf numFmtId="10" fontId="0" fillId="0" borderId="3" xfId="2" applyNumberFormat="1" applyFont="1" applyBorder="1" applyAlignment="1" applyProtection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 applyProtection="1">
      <alignment horizontal="center" vertical="center"/>
    </xf>
    <xf numFmtId="43" fontId="0" fillId="0" borderId="6" xfId="1" applyFont="1" applyBorder="1" applyAlignment="1" applyProtection="1">
      <alignment horizontal="right" vertical="center"/>
    </xf>
    <xf numFmtId="164" fontId="0" fillId="0" borderId="7" xfId="1" applyNumberFormat="1" applyFont="1" applyBorder="1" applyAlignment="1" applyProtection="1">
      <alignment horizontal="center" vertical="center"/>
    </xf>
    <xf numFmtId="43" fontId="0" fillId="0" borderId="7" xfId="1" applyFont="1" applyBorder="1" applyAlignment="1" applyProtection="1">
      <alignment horizontal="right" vertical="center"/>
    </xf>
    <xf numFmtId="0" fontId="0" fillId="0" borderId="6" xfId="0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4" fontId="0" fillId="0" borderId="0" xfId="1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0" borderId="5" xfId="1" applyNumberFormat="1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0" borderId="7" xfId="1" applyNumberFormat="1" applyFont="1" applyBorder="1" applyAlignment="1" applyProtection="1">
      <alignment vertical="center"/>
      <protection locked="0"/>
    </xf>
    <xf numFmtId="0" fontId="2" fillId="13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0" fillId="0" borderId="5" xfId="1" applyNumberFormat="1" applyFont="1" applyBorder="1" applyAlignment="1" applyProtection="1">
      <alignment horizontal="right" vertical="center" wrapText="1"/>
    </xf>
    <xf numFmtId="10" fontId="0" fillId="0" borderId="5" xfId="2" applyNumberFormat="1" applyFont="1" applyBorder="1" applyAlignment="1" applyProtection="1">
      <alignment horizontal="right" vertical="center" wrapText="1"/>
    </xf>
    <xf numFmtId="10" fontId="0" fillId="0" borderId="13" xfId="2" applyNumberFormat="1" applyFont="1" applyBorder="1" applyAlignment="1" applyProtection="1">
      <alignment horizontal="center" vertical="center" wrapText="1"/>
    </xf>
    <xf numFmtId="10" fontId="0" fillId="0" borderId="5" xfId="2" applyNumberFormat="1" applyFont="1" applyBorder="1" applyAlignment="1" applyProtection="1">
      <alignment horizontal="right" vertical="center"/>
    </xf>
    <xf numFmtId="43" fontId="0" fillId="0" borderId="5" xfId="1" applyFont="1" applyBorder="1" applyAlignment="1" applyProtection="1">
      <alignment horizontal="right" vertical="center" wrapText="1"/>
    </xf>
    <xf numFmtId="43" fontId="0" fillId="0" borderId="5" xfId="1" applyFont="1" applyBorder="1" applyAlignment="1" applyProtection="1">
      <alignment horizontal="right" vertical="center"/>
    </xf>
    <xf numFmtId="164" fontId="0" fillId="0" borderId="9" xfId="1" applyNumberFormat="1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13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10" fontId="0" fillId="0" borderId="12" xfId="2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/>
    </xf>
    <xf numFmtId="10" fontId="0" fillId="0" borderId="9" xfId="2" applyNumberFormat="1" applyFont="1" applyBorder="1" applyAlignment="1" applyProtection="1">
      <alignment horizontal="right" vertical="center"/>
    </xf>
    <xf numFmtId="43" fontId="0" fillId="0" borderId="9" xfId="1" applyFont="1" applyBorder="1" applyAlignment="1" applyProtection="1">
      <alignment horizontal="right" vertical="center"/>
    </xf>
    <xf numFmtId="164" fontId="0" fillId="0" borderId="9" xfId="1" applyNumberFormat="1" applyFont="1" applyBorder="1" applyAlignment="1" applyProtection="1">
      <alignment vertical="center"/>
    </xf>
    <xf numFmtId="0" fontId="9" fillId="13" borderId="9" xfId="0" applyFont="1" applyFill="1" applyBorder="1" applyAlignment="1">
      <alignment horizontal="center" vertical="center" wrapText="1"/>
    </xf>
    <xf numFmtId="0" fontId="9" fillId="17" borderId="9" xfId="0" applyFont="1" applyFill="1" applyBorder="1" applyAlignment="1">
      <alignment horizontal="left" vertical="center" wrapText="1" indent="1"/>
    </xf>
    <xf numFmtId="164" fontId="9" fillId="17" borderId="9" xfId="1" applyNumberFormat="1" applyFont="1" applyFill="1" applyBorder="1" applyAlignment="1" applyProtection="1">
      <alignment horizontal="center" vertical="center" wrapText="1"/>
      <protection locked="0"/>
    </xf>
    <xf numFmtId="164" fontId="9" fillId="17" borderId="9" xfId="1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left" vertical="center" wrapText="1" indent="3"/>
    </xf>
    <xf numFmtId="164" fontId="11" fillId="0" borderId="9" xfId="1" applyNumberFormat="1" applyFont="1" applyBorder="1" applyAlignment="1" applyProtection="1">
      <alignment horizontal="right" vertical="center" wrapText="1"/>
      <protection locked="0"/>
    </xf>
    <xf numFmtId="0" fontId="9" fillId="13" borderId="7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0" fontId="16" fillId="0" borderId="0" xfId="0" applyFont="1" applyAlignment="1">
      <alignment horizontal="left" indent="2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indent="3"/>
    </xf>
    <xf numFmtId="164" fontId="9" fillId="13" borderId="7" xfId="1" applyNumberFormat="1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horizontal="left" indent="3"/>
    </xf>
    <xf numFmtId="0" fontId="0" fillId="0" borderId="6" xfId="0" applyBorder="1" applyAlignment="1" applyProtection="1">
      <alignment horizontal="left" vertical="center" wrapText="1"/>
      <protection locked="0"/>
    </xf>
    <xf numFmtId="164" fontId="0" fillId="0" borderId="6" xfId="1" quotePrefix="1" applyNumberFormat="1" applyFont="1" applyBorder="1" applyAlignment="1" applyProtection="1">
      <alignment horizontal="right" vertical="center"/>
      <protection locked="0"/>
    </xf>
    <xf numFmtId="164" fontId="0" fillId="0" borderId="7" xfId="1" quotePrefix="1" applyNumberFormat="1" applyFont="1" applyBorder="1" applyAlignment="1" applyProtection="1">
      <alignment horizontal="right" vertical="center"/>
      <protection locked="0"/>
    </xf>
    <xf numFmtId="0" fontId="15" fillId="13" borderId="0" xfId="0" applyFont="1" applyFill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8" fillId="1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39"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66C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66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391968</xdr:colOff>
      <xdr:row>4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4362FB-6198-402A-BA62-7838FB7CD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157143" cy="771524"/>
        </a:xfrm>
        <a:prstGeom prst="rect">
          <a:avLst/>
        </a:prstGeom>
      </xdr:spPr>
    </xdr:pic>
    <xdr:clientData/>
  </xdr:twoCellAnchor>
  <xdr:twoCellAnchor editAs="oneCell">
    <xdr:from>
      <xdr:col>12</xdr:col>
      <xdr:colOff>746681</xdr:colOff>
      <xdr:row>0</xdr:row>
      <xdr:rowOff>0</xdr:rowOff>
    </xdr:from>
    <xdr:to>
      <xdr:col>15</xdr:col>
      <xdr:colOff>0</xdr:colOff>
      <xdr:row>4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353D4B-9BCC-4DB6-8272-2B143C5D0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0681" y="0"/>
          <a:ext cx="1539319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B4D3FD-86AA-4EC0-A409-5D245163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56166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26</xdr:col>
      <xdr:colOff>0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132725-79DB-4418-8BDC-3DD87B69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18910" y="0"/>
          <a:ext cx="1415415" cy="6510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9BFC9-8372-413F-9D64-B12E875D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43043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25</xdr:col>
      <xdr:colOff>4371010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3FFE70-4C92-4019-B179-630114100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4625" y="0"/>
          <a:ext cx="1414450" cy="654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952381</xdr:colOff>
      <xdr:row>3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0DE1F3-661F-4BDC-8BBB-ABE2D800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381" cy="643043"/>
        </a:xfrm>
        <a:prstGeom prst="rect">
          <a:avLst/>
        </a:prstGeom>
      </xdr:spPr>
    </xdr:pic>
    <xdr:clientData/>
  </xdr:twoCellAnchor>
  <xdr:twoCellAnchor editAs="oneCell">
    <xdr:from>
      <xdr:col>25</xdr:col>
      <xdr:colOff>3080385</xdr:colOff>
      <xdr:row>0</xdr:row>
      <xdr:rowOff>0</xdr:rowOff>
    </xdr:from>
    <xdr:to>
      <xdr:col>26</xdr:col>
      <xdr:colOff>0</xdr:colOff>
      <xdr:row>3</xdr:row>
      <xdr:rowOff>22412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B081C6-105B-4278-8F6F-2DC6F678B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4625" y="0"/>
          <a:ext cx="1414450" cy="65487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6B5B24-061A-4AA0-9CF5-491BF87F841E}" name="TablaDatos" displayName="TablaDatos" ref="A1:U1495" totalsRowShown="0" headerRowDxfId="38" dataDxfId="37" dataCellStyle="Millares">
  <autoFilter ref="A1:U1495" xr:uid="{886B5B24-061A-4AA0-9CF5-491BF87F841E}"/>
  <tableColumns count="21">
    <tableColumn id="1" xr3:uid="{2BA3517C-A954-41AD-95EB-7BEEA57BD7AD}" name="ENTIDAD" dataDxfId="36"/>
    <tableColumn id="2" xr3:uid="{231433EF-8E8D-4A91-BC39-165BA822FBCE}" name="Sector" dataDxfId="35"/>
    <tableColumn id="3" xr3:uid="{5C699273-461A-4B69-A2E6-830920066715}" name="COD" dataDxfId="34"/>
    <tableColumn id="4" xr3:uid="{D91CAA56-9DCD-4853-B739-A8F38B42A7E1}" name="Clasificación" dataDxfId="33"/>
    <tableColumn id="5" xr3:uid="{5B322CAA-3BA0-4B85-A1DE-1442E505A357}" name="C_U" dataDxfId="32"/>
    <tableColumn id="6" xr3:uid="{813BBAA4-F412-4E2F-9648-9ED44ED6A3CD}" name="CONCEPTO(Decreto 062 de 2024)"/>
    <tableColumn id="7" xr3:uid="{6B97DF26-A3D4-4731-9FAD-AFDEA8B9A003}" name="Meta_2023" dataDxfId="31" dataCellStyle="Millares"/>
    <tableColumn id="8" xr3:uid="{1D6F8F38-F2EE-4EF1-8733-DEE1F82FB042}" name="Meta_constantes_2023" dataDxfId="30" dataCellStyle="Millares"/>
    <tableColumn id="9" xr3:uid="{9302F67D-3F84-4C04-88F8-3FD4E49F7D50}" name="Meta_2024" dataDxfId="29" dataCellStyle="Millares"/>
    <tableColumn id="10" xr3:uid="{1F4077F4-3B5F-4207-9EEF-EFF5687B2AC0}" name="Meta_constantes_2024" dataDxfId="28" dataCellStyle="Millares"/>
    <tableColumn id="11" xr3:uid="{B6EFF3DD-B1A2-4DE1-B0DE-F4CA5BD2DE0A}" name="Meta_2025" dataDxfId="27" dataCellStyle="Millares"/>
    <tableColumn id="12" xr3:uid="{0BAE5035-8129-4461-B0CF-4980D51B13AD}" name="Meta_constantes_2025" dataDxfId="26" dataCellStyle="Millares"/>
    <tableColumn id="13" xr3:uid="{00A70F46-3469-46D9-ABE2-E9A04AA2BA76}" name="Compromiso_2025_anexo" dataDxfId="25" dataCellStyle="Millares"/>
    <tableColumn id="14" xr3:uid="{EEE59BCD-2295-4609-BE46-98E0A2D9F882}" name="Compromiso_2025_Plan" dataDxfId="24" dataCellStyle="Millares"/>
    <tableColumn id="15" xr3:uid="{04D15A47-BF8C-4AC2-8F01-5B2ED2F54EB9}" name="Comp_2025_anexo_Cons" dataDxfId="23" dataCellStyle="Millares"/>
    <tableColumn id="16" xr3:uid="{620AC2A4-9028-427C-8A4B-58A7B44A4BA0}" name="Meta_2026" dataDxfId="22" dataCellStyle="Millares"/>
    <tableColumn id="17" xr3:uid="{20F44855-64B5-404C-BD3A-02E5B69EBB1E}" name="Meta_constantes_2026" dataDxfId="21" dataCellStyle="Millares"/>
    <tableColumn id="18" xr3:uid="{C69189A1-DE49-4F54-A52F-0D210B7542E5}" name="Apr_Inicial 2026_anexo" dataDxfId="20" dataCellStyle="Millares"/>
    <tableColumn id="19" xr3:uid="{98A8D4DC-FEA0-4C6F-A0F4-A43908BEA76A}" name="Apr_Inicial_2026_anexo_Cons" dataDxfId="19" dataCellStyle="Millares"/>
    <tableColumn id="20" xr3:uid="{4024030A-B76F-466A-8038-AC8E47354183}" name="Meta_2027" dataDxfId="18" dataCellStyle="Millares"/>
    <tableColumn id="21" xr3:uid="{09DB5846-9913-4574-89CC-B14351EF38F6}" name="Meta_constantes_2027" dataDxfId="17" dataCellStyle="Millar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848F86-89B2-46D6-9BAE-D77B246BA86B}" name="Tabla_rub" displayName="Tabla_rub" ref="A1:G1218" totalsRowShown="0" headerRowDxfId="16">
  <autoFilter ref="A1:G1218" xr:uid="{6A848F86-89B2-46D6-9BAE-D77B246BA86B}"/>
  <tableColumns count="7">
    <tableColumn id="1" xr3:uid="{6A68D1DE-A211-44C1-9221-7482C789E5AA}" name="C_U"/>
    <tableColumn id="2" xr3:uid="{ADB119F0-0743-4576-81D4-F20F6F9CD066}" name="Centro gestor"/>
    <tableColumn id="3" xr3:uid="{3A49D515-9517-4853-9DD4-27B0134A8CD1}" name="Nombre_conc">
      <calculatedColumnFormula>+_xlfn.XLOOKUP(B2,TablaDatos[COD],TablaDatos[ENTIDAD],"No",0)</calculatedColumnFormula>
    </tableColumn>
    <tableColumn id="4" xr3:uid="{1219DBBC-904E-457F-999B-F7E36DF2AB08}" name="M_austeridad_anexo"/>
    <tableColumn id="5" xr3:uid="{9082391C-1CC0-4CB2-8B14-6BFB4B2C2CAD}" name="Posición presupuestaria"/>
    <tableColumn id="6" xr3:uid="{2FCD2229-B5CE-4D7A-9BF1-224DCD8856EE}" name="Descripción Pospre"/>
    <tableColumn id="7" xr3:uid="{F0236663-9D70-4DC8-9170-F695AEA1FF67}" name="Compromisos Acumulados" dataDxfId="15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B403-B280-47D0-A84D-B54F8F4CD47B}">
  <dimension ref="A1:O75"/>
  <sheetViews>
    <sheetView showGridLines="0" topLeftCell="A6" workbookViewId="0">
      <selection activeCell="A33" sqref="A33"/>
    </sheetView>
  </sheetViews>
  <sheetFormatPr baseColWidth="10" defaultColWidth="0" defaultRowHeight="15" zeroHeight="1" x14ac:dyDescent="0.25"/>
  <cols>
    <col min="1" max="15" width="11.42578125" customWidth="1"/>
    <col min="16" max="16384" width="11.42578125" hidden="1"/>
  </cols>
  <sheetData>
    <row r="1" spans="1:15" x14ac:dyDescent="0.25">
      <c r="A1" s="174" t="s">
        <v>2026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x14ac:dyDescent="0.2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1:15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</row>
    <row r="5" spans="1:15" x14ac:dyDescent="0.25"/>
    <row r="6" spans="1:15" ht="24.75" customHeight="1" x14ac:dyDescent="0.25">
      <c r="A6" t="s">
        <v>2024</v>
      </c>
    </row>
    <row r="7" spans="1:15" ht="24" customHeight="1" x14ac:dyDescent="0.25">
      <c r="A7" s="173" t="s">
        <v>2025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5" ht="17.25" customHeight="1" x14ac:dyDescent="0.25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1:15" ht="19.5" customHeight="1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1:15" x14ac:dyDescent="0.25"/>
    <row r="11" spans="1:15" ht="21" x14ac:dyDescent="0.35">
      <c r="A11" s="145" t="s">
        <v>2015</v>
      </c>
    </row>
    <row r="12" spans="1:15" x14ac:dyDescent="0.25"/>
    <row r="13" spans="1:15" x14ac:dyDescent="0.25">
      <c r="A13" t="s">
        <v>2027</v>
      </c>
    </row>
    <row r="14" spans="1:15" x14ac:dyDescent="0.25"/>
    <row r="15" spans="1:15" x14ac:dyDescent="0.25">
      <c r="A15" s="144" t="s">
        <v>2016</v>
      </c>
    </row>
    <row r="16" spans="1:15" x14ac:dyDescent="0.25">
      <c r="A16" s="146" t="s">
        <v>2017</v>
      </c>
    </row>
    <row r="17" spans="1:15" x14ac:dyDescent="0.25">
      <c r="A17" s="146" t="s">
        <v>2028</v>
      </c>
    </row>
    <row r="18" spans="1:15" x14ac:dyDescent="0.25">
      <c r="A18" s="146" t="s">
        <v>2018</v>
      </c>
    </row>
    <row r="19" spans="1:15" x14ac:dyDescent="0.25">
      <c r="A19" t="s">
        <v>2019</v>
      </c>
    </row>
    <row r="20" spans="1:15" x14ac:dyDescent="0.25"/>
    <row r="21" spans="1:15" ht="21" x14ac:dyDescent="0.35">
      <c r="A21" s="145" t="s">
        <v>2020</v>
      </c>
    </row>
    <row r="22" spans="1:15" x14ac:dyDescent="0.25"/>
    <row r="23" spans="1:15" x14ac:dyDescent="0.25">
      <c r="A23" s="144" t="s">
        <v>2021</v>
      </c>
    </row>
    <row r="24" spans="1:15" x14ac:dyDescent="0.25">
      <c r="A24" s="147" t="s">
        <v>2022</v>
      </c>
    </row>
    <row r="25" spans="1:15" x14ac:dyDescent="0.25">
      <c r="A25" s="147" t="s">
        <v>2029</v>
      </c>
    </row>
    <row r="26" spans="1:15" x14ac:dyDescent="0.25">
      <c r="A26" s="147" t="s">
        <v>2023</v>
      </c>
    </row>
    <row r="27" spans="1:15" x14ac:dyDescent="0.25">
      <c r="A27" s="147" t="s">
        <v>2035</v>
      </c>
    </row>
    <row r="28" spans="1:15" ht="8.25" customHeight="1" x14ac:dyDescent="0.25">
      <c r="A28" s="175" t="s">
        <v>2036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 ht="10.5" customHeight="1" x14ac:dyDescent="0.25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 ht="9.75" customHeight="1" x14ac:dyDescent="0.25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</row>
    <row r="31" spans="1:15" x14ac:dyDescent="0.25"/>
    <row r="32" spans="1:15" x14ac:dyDescent="0.25">
      <c r="A32" s="149" t="s">
        <v>2030</v>
      </c>
    </row>
    <row r="33" spans="1:15" x14ac:dyDescent="0.25">
      <c r="A33" s="148" t="s">
        <v>2037</v>
      </c>
    </row>
    <row r="34" spans="1:15" x14ac:dyDescent="0.25">
      <c r="A34" s="150" t="s">
        <v>2038</v>
      </c>
    </row>
    <row r="35" spans="1:15" x14ac:dyDescent="0.25">
      <c r="A35" s="150" t="s">
        <v>2039</v>
      </c>
    </row>
    <row r="36" spans="1:15" x14ac:dyDescent="0.25">
      <c r="A36" s="152" t="s">
        <v>2040</v>
      </c>
    </row>
    <row r="37" spans="1:15" ht="35.25" customHeight="1" x14ac:dyDescent="0.25">
      <c r="A37" s="172" t="s">
        <v>2041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15" x14ac:dyDescent="0.25"/>
    <row r="39" spans="1:15" ht="21" x14ac:dyDescent="0.35">
      <c r="A39" s="145" t="s">
        <v>2032</v>
      </c>
    </row>
    <row r="40" spans="1:15" x14ac:dyDescent="0.25"/>
    <row r="41" spans="1:15" x14ac:dyDescent="0.25">
      <c r="A41" s="144" t="s">
        <v>2021</v>
      </c>
    </row>
    <row r="42" spans="1:15" x14ac:dyDescent="0.25">
      <c r="A42" s="147" t="s">
        <v>2022</v>
      </c>
    </row>
    <row r="43" spans="1:15" x14ac:dyDescent="0.25">
      <c r="A43" s="147" t="s">
        <v>2029</v>
      </c>
    </row>
    <row r="44" spans="1:15" x14ac:dyDescent="0.25">
      <c r="A44" s="147" t="s">
        <v>2023</v>
      </c>
    </row>
    <row r="45" spans="1:15" x14ac:dyDescent="0.25">
      <c r="A45" s="147" t="s">
        <v>2035</v>
      </c>
    </row>
    <row r="46" spans="1:15" x14ac:dyDescent="0.25"/>
    <row r="47" spans="1:15" x14ac:dyDescent="0.25">
      <c r="A47" s="149" t="s">
        <v>2030</v>
      </c>
    </row>
    <row r="48" spans="1:15" x14ac:dyDescent="0.25">
      <c r="A48" s="148" t="s">
        <v>2037</v>
      </c>
    </row>
    <row r="49" spans="1:15" x14ac:dyDescent="0.25">
      <c r="A49" s="150" t="s">
        <v>2038</v>
      </c>
    </row>
    <row r="50" spans="1:15" x14ac:dyDescent="0.25">
      <c r="A50" s="150" t="s">
        <v>2039</v>
      </c>
    </row>
    <row r="51" spans="1:15" x14ac:dyDescent="0.25">
      <c r="A51" s="152" t="s">
        <v>2040</v>
      </c>
    </row>
    <row r="52" spans="1:15" x14ac:dyDescent="0.25">
      <c r="A52" s="172" t="s">
        <v>2031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</row>
    <row r="53" spans="1:15" ht="15" customHeight="1" x14ac:dyDescent="0.25">
      <c r="A53" s="172" t="s">
        <v>2042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</row>
    <row r="54" spans="1:15" x14ac:dyDescent="0.25">
      <c r="A54" s="172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</row>
    <row r="55" spans="1:15" x14ac:dyDescent="0.25">
      <c r="A55" s="172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</row>
    <row r="56" spans="1:15" x14ac:dyDescent="0.25"/>
    <row r="57" spans="1:15" ht="21" x14ac:dyDescent="0.35">
      <c r="A57" s="145" t="s">
        <v>2033</v>
      </c>
    </row>
    <row r="58" spans="1:15" x14ac:dyDescent="0.25"/>
    <row r="59" spans="1:15" x14ac:dyDescent="0.25">
      <c r="A59" s="144" t="s">
        <v>2021</v>
      </c>
    </row>
    <row r="60" spans="1:15" x14ac:dyDescent="0.25">
      <c r="A60" s="147" t="s">
        <v>2022</v>
      </c>
    </row>
    <row r="61" spans="1:15" x14ac:dyDescent="0.25">
      <c r="A61" s="147" t="s">
        <v>2029</v>
      </c>
    </row>
    <row r="62" spans="1:15" x14ac:dyDescent="0.25">
      <c r="A62" s="147" t="s">
        <v>2023</v>
      </c>
    </row>
    <row r="63" spans="1:15" x14ac:dyDescent="0.25">
      <c r="A63" s="147" t="s">
        <v>2035</v>
      </c>
    </row>
    <row r="64" spans="1:15" x14ac:dyDescent="0.25">
      <c r="A64" s="147" t="s">
        <v>2034</v>
      </c>
    </row>
    <row r="65" spans="1:15" x14ac:dyDescent="0.25"/>
    <row r="66" spans="1:15" x14ac:dyDescent="0.25">
      <c r="A66" s="149" t="s">
        <v>2030</v>
      </c>
    </row>
    <row r="67" spans="1:15" x14ac:dyDescent="0.25">
      <c r="A67" s="148" t="s">
        <v>2037</v>
      </c>
    </row>
    <row r="68" spans="1:15" x14ac:dyDescent="0.25">
      <c r="A68" s="150" t="s">
        <v>2038</v>
      </c>
    </row>
    <row r="69" spans="1:15" x14ac:dyDescent="0.25">
      <c r="A69" s="150" t="s">
        <v>2039</v>
      </c>
    </row>
    <row r="70" spans="1:15" x14ac:dyDescent="0.25">
      <c r="A70" s="152" t="s">
        <v>2040</v>
      </c>
    </row>
    <row r="71" spans="1:15" x14ac:dyDescent="0.25">
      <c r="A71" s="172" t="s">
        <v>2031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</row>
    <row r="72" spans="1:15" ht="11.45" customHeight="1" x14ac:dyDescent="0.25">
      <c r="A72" s="172" t="s">
        <v>2043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</row>
    <row r="73" spans="1:15" ht="7.5" customHeight="1" x14ac:dyDescent="0.25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</row>
    <row r="74" spans="1:15" x14ac:dyDescent="0.25">
      <c r="A74" s="172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</row>
    <row r="75" spans="1:15" x14ac:dyDescent="0.25"/>
  </sheetData>
  <sheetProtection algorithmName="SHA-512" hashValue="wu6dKkRkTgHOBYWLoXab36om1Ed8kj/P/q4l45oed3TVJQM5iWp2/JuwHKO0PIb1jjACrPHrppHchW1fLXMFDQ==" saltValue="jss5Ne/u0jJuB4jtXw/2TQ==" spinCount="100000" sheet="1" objects="1" scenarios="1"/>
  <mergeCells count="8">
    <mergeCell ref="A71:O71"/>
    <mergeCell ref="A72:O74"/>
    <mergeCell ref="A7:O9"/>
    <mergeCell ref="A1:O4"/>
    <mergeCell ref="A28:O30"/>
    <mergeCell ref="A37:O37"/>
    <mergeCell ref="A52:O52"/>
    <mergeCell ref="A53:O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03C2-DF16-4B65-9BEA-6ADA56A69CB7}">
  <sheetPr filterMode="1"/>
  <dimension ref="A1:AA187"/>
  <sheetViews>
    <sheetView showGridLines="0" topLeftCell="O6" zoomScale="75" zoomScaleNormal="75" workbookViewId="0">
      <selection activeCell="S24" sqref="S24:U24"/>
    </sheetView>
  </sheetViews>
  <sheetFormatPr baseColWidth="10" defaultColWidth="0" defaultRowHeight="15" zeroHeight="1" outlineLevelRow="1" x14ac:dyDescent="0.25"/>
  <cols>
    <col min="1" max="1" width="51" style="8" customWidth="1"/>
    <col min="2" max="2" width="24.7109375" style="8" customWidth="1"/>
    <col min="3" max="3" width="25.28515625" style="8" customWidth="1"/>
    <col min="4" max="10" width="20.7109375" style="8" customWidth="1"/>
    <col min="11" max="11" width="19.85546875" style="8" customWidth="1"/>
    <col min="12" max="12" width="17.85546875" style="8" customWidth="1"/>
    <col min="13" max="13" width="40.7109375" style="8" customWidth="1"/>
    <col min="14" max="14" width="5.140625" style="8" customWidth="1"/>
    <col min="15" max="15" width="25.42578125" style="8" customWidth="1"/>
    <col min="16" max="16" width="25.28515625" style="8" customWidth="1"/>
    <col min="17" max="17" width="21" style="8" customWidth="1"/>
    <col min="18" max="18" width="26.140625" bestFit="1" customWidth="1"/>
    <col min="19" max="19" width="21.42578125" customWidth="1"/>
    <col min="20" max="21" width="21.28515625" customWidth="1"/>
    <col min="22" max="22" width="62.85546875" customWidth="1"/>
    <col min="23" max="23" width="5.7109375" customWidth="1"/>
    <col min="24" max="24" width="22.42578125" customWidth="1"/>
    <col min="25" max="25" width="23.42578125" customWidth="1"/>
    <col min="26" max="26" width="65.5703125" customWidth="1"/>
    <col min="27" max="27" width="0" hidden="1" customWidth="1"/>
    <col min="28" max="16384" width="11.42578125" hidden="1"/>
  </cols>
  <sheetData>
    <row r="1" spans="1:27" s="27" customFormat="1" ht="21" customHeight="1" x14ac:dyDescent="0.25">
      <c r="A1" s="156" t="s">
        <v>1978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</row>
    <row r="2" spans="1:27" s="27" customFormat="1" ht="14.4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</row>
    <row r="3" spans="1:27" s="27" customFormat="1" ht="14.4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</row>
    <row r="4" spans="1:27" s="27" customForma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 x14ac:dyDescent="0.25">
      <c r="A5" s="28" t="s">
        <v>1922</v>
      </c>
      <c r="B5" s="160" t="s">
        <v>25</v>
      </c>
      <c r="C5" s="160"/>
      <c r="D5" s="160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.75" x14ac:dyDescent="0.25">
      <c r="A6" s="28" t="s">
        <v>1</v>
      </c>
      <c r="B6" s="160" t="s">
        <v>22</v>
      </c>
      <c r="C6" s="160"/>
      <c r="D6" s="160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  <c r="V6" s="27" t="s">
        <v>2045</v>
      </c>
    </row>
    <row r="7" spans="1:27" s="27" customFormat="1" ht="18.75" x14ac:dyDescent="0.25">
      <c r="A7" s="28" t="s">
        <v>1910</v>
      </c>
      <c r="B7" s="160" t="s">
        <v>381</v>
      </c>
      <c r="C7" s="160"/>
      <c r="D7" s="160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.75" x14ac:dyDescent="0.25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22.5" customHeight="1" x14ac:dyDescent="0.25">
      <c r="A9" s="164" t="s">
        <v>1909</v>
      </c>
      <c r="B9" s="161" t="s">
        <v>1998</v>
      </c>
      <c r="C9" s="162"/>
      <c r="D9" s="162"/>
      <c r="E9" s="162"/>
      <c r="F9" s="162"/>
      <c r="G9" s="162"/>
      <c r="H9" s="162"/>
      <c r="I9" s="162"/>
      <c r="J9" s="163"/>
      <c r="K9" s="166" t="s">
        <v>2004</v>
      </c>
      <c r="L9" s="166" t="s">
        <v>2005</v>
      </c>
      <c r="M9" s="166" t="s">
        <v>2007</v>
      </c>
      <c r="O9" s="168" t="s">
        <v>2012</v>
      </c>
      <c r="P9" s="169"/>
      <c r="Q9" s="169"/>
      <c r="R9" s="169"/>
      <c r="S9" s="169"/>
      <c r="T9" s="169"/>
      <c r="U9" s="169"/>
      <c r="V9" s="170"/>
      <c r="X9" s="157" t="s">
        <v>2001</v>
      </c>
      <c r="Y9" s="157" t="s">
        <v>2000</v>
      </c>
      <c r="Z9" s="157" t="s">
        <v>2002</v>
      </c>
    </row>
    <row r="10" spans="1:27" s="27" customFormat="1" ht="21.75" customHeight="1" x14ac:dyDescent="0.25">
      <c r="A10" s="165"/>
      <c r="B10" s="101" t="s">
        <v>1989</v>
      </c>
      <c r="C10" s="101" t="s">
        <v>1990</v>
      </c>
      <c r="D10" s="101" t="s">
        <v>1991</v>
      </c>
      <c r="E10" s="101" t="s">
        <v>1992</v>
      </c>
      <c r="F10" s="101" t="s">
        <v>1993</v>
      </c>
      <c r="G10" s="101" t="s">
        <v>1994</v>
      </c>
      <c r="H10" s="101" t="s">
        <v>1995</v>
      </c>
      <c r="I10" s="101" t="s">
        <v>1996</v>
      </c>
      <c r="J10" s="101" t="s">
        <v>1997</v>
      </c>
      <c r="K10" s="167"/>
      <c r="L10" s="167"/>
      <c r="M10" s="171"/>
      <c r="O10" s="107" t="s">
        <v>1989</v>
      </c>
      <c r="P10" s="107" t="s">
        <v>1990</v>
      </c>
      <c r="Q10" s="107" t="s">
        <v>2006</v>
      </c>
      <c r="R10" s="107" t="s">
        <v>1991</v>
      </c>
      <c r="S10" s="107" t="s">
        <v>1995</v>
      </c>
      <c r="T10" s="107" t="s">
        <v>1996</v>
      </c>
      <c r="U10" s="107" t="s">
        <v>1997</v>
      </c>
      <c r="V10" s="108" t="s">
        <v>2013</v>
      </c>
      <c r="W10" s="49"/>
      <c r="X10" s="158"/>
      <c r="Y10" s="158"/>
      <c r="Z10" s="158"/>
    </row>
    <row r="11" spans="1:27" s="27" customFormat="1" ht="39.6" customHeight="1" x14ac:dyDescent="0.25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102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102">
        <v>0</v>
      </c>
      <c r="L11" s="41" t="str">
        <f xml:space="preserve"> IFERROR(ROUND((1-(K11/C11)),4),"No identifica meta")</f>
        <v>No identifica meta</v>
      </c>
      <c r="M11" s="103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>
        <v>0</v>
      </c>
      <c r="P11" s="36">
        <v>0</v>
      </c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✔ SIN CAMBIOS</v>
      </c>
      <c r="R11" s="22" t="str">
        <f xml:space="preserve"> IFERROR((1-(P11/O11)),"No identifica meta o registro")</f>
        <v>No identifica meta o registro</v>
      </c>
      <c r="S11" s="31" t="str">
        <f>+IFERROR(P11-(P11*E11),"0")</f>
        <v>0</v>
      </c>
      <c r="T11" s="102" t="str">
        <f t="shared" ref="T11:T28" si="0">+IFERROR(S11-(S11*F11),"0")</f>
        <v>0</v>
      </c>
      <c r="U11" s="102" t="str">
        <f t="shared" ref="U11:U28" si="1">+IFERROR(T11-(T11*G11),"0")</f>
        <v>0</v>
      </c>
      <c r="V11" s="69"/>
      <c r="W11" s="60"/>
      <c r="X11" s="36"/>
      <c r="Y11" s="41" t="str">
        <f xml:space="preserve"> IFERROR(ROUND((1-(X11/P11)),4),"No identifica meta")</f>
        <v>No identifica meta</v>
      </c>
      <c r="Z11" s="113"/>
      <c r="AA11" s="76">
        <f>+LEN(Z11)</f>
        <v>0</v>
      </c>
    </row>
    <row r="12" spans="1:27" s="27" customFormat="1" ht="34.9" customHeight="1" x14ac:dyDescent="0.25">
      <c r="A12" s="45" t="str">
        <v>Artículo 11 - Capacitación.</v>
      </c>
      <c r="B12" s="31">
        <v>0</v>
      </c>
      <c r="C12" s="31">
        <v>0</v>
      </c>
      <c r="D12" s="22" t="str">
        <f t="shared" ref="D12:D28" si="2" xml:space="preserve"> IFERROR(ROUND((1-(C12/B12)),4),"No formuló meta")</f>
        <v>No formuló meta</v>
      </c>
      <c r="E12" s="22" t="str">
        <f t="shared" ref="E12:E28" si="3" xml:space="preserve"> IFERROR(ROUND((1-(H12/C12)),4),"No formuló meta")</f>
        <v>No formuló meta</v>
      </c>
      <c r="F12" s="22" t="str">
        <f t="shared" ref="F12:F28" si="4" xml:space="preserve"> IFERROR(ROUND((1-(I12/H12)),4),"No formuló meta")</f>
        <v>No formuló meta</v>
      </c>
      <c r="G12" s="22" t="str">
        <f t="shared" ref="G12:G28" si="5" xml:space="preserve"> IFERROR(ROUND((1-(J12/I12)),4),"No formuló meta")</f>
        <v>No formuló meta</v>
      </c>
      <c r="H12" s="31">
        <v>0</v>
      </c>
      <c r="I12" s="31">
        <v>0</v>
      </c>
      <c r="J12" s="31">
        <v>0</v>
      </c>
      <c r="K12" s="102">
        <v>0</v>
      </c>
      <c r="L12" s="41" t="str">
        <f t="shared" ref="L12:L28" si="6" xml:space="preserve"> IFERROR(ROUND((1-(K12/C12)),4),"No identifica meta")</f>
        <v>No identifica meta</v>
      </c>
      <c r="M12" s="103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>
        <v>0</v>
      </c>
      <c r="P12" s="36">
        <v>0</v>
      </c>
      <c r="Q12" s="109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✔ SIN CAMBIOS</v>
      </c>
      <c r="R12" s="41" t="str">
        <f t="shared" ref="R12:R28" si="9" xml:space="preserve"> IFERROR((1-(P12/O12)),"No identifica meta o registro")</f>
        <v>No identifica meta o registro</v>
      </c>
      <c r="S12" s="65" t="str">
        <f t="shared" ref="S12:S28" si="10">+IFERROR(P12-(P12*E12),"0")</f>
        <v>0</v>
      </c>
      <c r="T12" s="110" t="str">
        <f t="shared" si="0"/>
        <v>0</v>
      </c>
      <c r="U12" s="110" t="str">
        <f t="shared" si="1"/>
        <v>0</v>
      </c>
      <c r="V12" s="40" t="s">
        <v>2044</v>
      </c>
      <c r="W12" s="61"/>
      <c r="X12" s="54" t="s">
        <v>2046</v>
      </c>
      <c r="Y12" s="41" t="str">
        <f t="shared" ref="Y12:Y28" si="11" xml:space="preserve"> IFERROR(ROUND((1-(X12/P12)),4),"No identifica meta")</f>
        <v>No identifica meta</v>
      </c>
      <c r="Z12" s="73" t="s">
        <v>2044</v>
      </c>
    </row>
    <row r="13" spans="1:27" s="27" customFormat="1" ht="34.9" customHeight="1" x14ac:dyDescent="0.25">
      <c r="A13" s="45" t="str">
        <v>Artículo 12 - Bienestar.</v>
      </c>
      <c r="B13" s="31">
        <v>0</v>
      </c>
      <c r="C13" s="31">
        <v>0</v>
      </c>
      <c r="D13" s="22" t="str">
        <f t="shared" si="2"/>
        <v>No formuló meta</v>
      </c>
      <c r="E13" s="22" t="str">
        <f t="shared" si="3"/>
        <v>No formuló meta</v>
      </c>
      <c r="F13" s="22" t="str">
        <f t="shared" si="4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102">
        <v>0</v>
      </c>
      <c r="L13" s="41" t="str">
        <f t="shared" si="6"/>
        <v>No identifica meta</v>
      </c>
      <c r="M13" s="103" t="str">
        <f t="shared" si="7"/>
        <v>Cumplio con la meta del indicador para la vigencia 2025.</v>
      </c>
      <c r="N13" s="58"/>
      <c r="O13" s="36">
        <v>0</v>
      </c>
      <c r="P13" s="36">
        <v>0</v>
      </c>
      <c r="Q13" s="109" t="str">
        <f t="shared" si="8"/>
        <v>✔ SIN CAMBIOS</v>
      </c>
      <c r="R13" s="41" t="str">
        <f t="shared" si="9"/>
        <v>No identifica meta o registro</v>
      </c>
      <c r="S13" s="65" t="str">
        <f t="shared" si="10"/>
        <v>0</v>
      </c>
      <c r="T13" s="110" t="str">
        <f t="shared" si="0"/>
        <v>0</v>
      </c>
      <c r="U13" s="110" t="str">
        <f t="shared" si="1"/>
        <v>0</v>
      </c>
      <c r="V13" s="40" t="s">
        <v>2044</v>
      </c>
      <c r="W13" s="61"/>
      <c r="X13" s="54">
        <v>0</v>
      </c>
      <c r="Y13" s="41" t="str">
        <f t="shared" si="11"/>
        <v>No identifica meta</v>
      </c>
      <c r="Z13" s="73"/>
    </row>
    <row r="14" spans="1:27" s="27" customFormat="1" ht="34.9" customHeight="1" x14ac:dyDescent="0.25">
      <c r="A14" s="45" t="str">
        <v>Artículo 13 - Eventos y conmemoraciones.</v>
      </c>
      <c r="B14" s="31">
        <v>0</v>
      </c>
      <c r="C14" s="31">
        <v>0</v>
      </c>
      <c r="D14" s="22" t="str">
        <f t="shared" si="2"/>
        <v>No formuló meta</v>
      </c>
      <c r="E14" s="22" t="str">
        <f t="shared" si="3"/>
        <v>No formuló meta</v>
      </c>
      <c r="F14" s="22" t="str">
        <f t="shared" si="4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102">
        <v>0</v>
      </c>
      <c r="L14" s="41" t="str">
        <f t="shared" si="6"/>
        <v>No identifica meta</v>
      </c>
      <c r="M14" s="103" t="str">
        <f t="shared" si="7"/>
        <v>Cumplio con la meta del indicador para la vigencia 2025.</v>
      </c>
      <c r="N14" s="58"/>
      <c r="O14" s="36">
        <v>0</v>
      </c>
      <c r="P14" s="36">
        <v>0</v>
      </c>
      <c r="Q14" s="109" t="str">
        <f t="shared" si="8"/>
        <v>✔ SIN CAMBIOS</v>
      </c>
      <c r="R14" s="41" t="str">
        <f t="shared" si="9"/>
        <v>No identifica meta o registro</v>
      </c>
      <c r="S14" s="65" t="str">
        <f t="shared" si="10"/>
        <v>0</v>
      </c>
      <c r="T14" s="110" t="str">
        <f t="shared" si="0"/>
        <v>0</v>
      </c>
      <c r="U14" s="110" t="str">
        <f t="shared" si="1"/>
        <v>0</v>
      </c>
      <c r="V14" s="40"/>
      <c r="W14" s="61"/>
      <c r="X14" s="54"/>
      <c r="Y14" s="41" t="str">
        <f t="shared" si="11"/>
        <v>No identifica meta</v>
      </c>
      <c r="Z14" s="73"/>
    </row>
    <row r="15" spans="1:27" s="27" customFormat="1" ht="34.9" customHeight="1" x14ac:dyDescent="0.25">
      <c r="A15" s="45" t="str">
        <v>Artículo 14 - Fondos educativos.</v>
      </c>
      <c r="B15" s="31">
        <v>0</v>
      </c>
      <c r="C15" s="31">
        <v>0</v>
      </c>
      <c r="D15" s="22" t="str">
        <f t="shared" si="2"/>
        <v>No formuló meta</v>
      </c>
      <c r="E15" s="22" t="str">
        <f t="shared" si="3"/>
        <v>No formuló meta</v>
      </c>
      <c r="F15" s="22" t="str">
        <f t="shared" si="4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102">
        <v>0</v>
      </c>
      <c r="L15" s="41" t="str">
        <f t="shared" si="6"/>
        <v>No identifica meta</v>
      </c>
      <c r="M15" s="103" t="str">
        <f t="shared" si="7"/>
        <v>Cumplio con la meta del indicador para la vigencia 2025.</v>
      </c>
      <c r="N15" s="58"/>
      <c r="O15" s="36">
        <v>0</v>
      </c>
      <c r="P15" s="36">
        <v>0</v>
      </c>
      <c r="Q15" s="109" t="str">
        <f t="shared" si="8"/>
        <v>✔ SIN CAMBIOS</v>
      </c>
      <c r="R15" s="41" t="str">
        <f t="shared" si="9"/>
        <v>No identifica meta o registro</v>
      </c>
      <c r="S15" s="65" t="str">
        <f t="shared" si="10"/>
        <v>0</v>
      </c>
      <c r="T15" s="110" t="str">
        <f t="shared" si="0"/>
        <v>0</v>
      </c>
      <c r="U15" s="110" t="str">
        <f t="shared" si="1"/>
        <v>0</v>
      </c>
      <c r="V15" s="40" t="s">
        <v>2044</v>
      </c>
      <c r="W15" s="61"/>
      <c r="X15" s="54">
        <v>0</v>
      </c>
      <c r="Y15" s="41" t="str">
        <f t="shared" si="11"/>
        <v>No identifica meta</v>
      </c>
      <c r="Z15" s="73"/>
    </row>
    <row r="16" spans="1:27" s="27" customFormat="1" ht="34.9" customHeight="1" x14ac:dyDescent="0.25">
      <c r="A16" s="45" t="str">
        <v>Artículo 15 - Telefonía.</v>
      </c>
      <c r="B16" s="31">
        <v>22378540</v>
      </c>
      <c r="C16" s="31">
        <v>36043000</v>
      </c>
      <c r="D16" s="22">
        <f t="shared" si="2"/>
        <v>-0.61060000000000003</v>
      </c>
      <c r="E16" s="22">
        <v>-5.1999999999999998E-2</v>
      </c>
      <c r="F16" s="22">
        <v>-2.5000000000000001E-2</v>
      </c>
      <c r="G16" s="22">
        <v>-2.5000000000000001E-2</v>
      </c>
      <c r="H16" s="31">
        <v>34168764</v>
      </c>
      <c r="I16" s="31">
        <v>0</v>
      </c>
      <c r="J16" s="31">
        <v>0</v>
      </c>
      <c r="K16" s="102">
        <v>33975624</v>
      </c>
      <c r="L16" s="41">
        <f t="shared" si="6"/>
        <v>5.74E-2</v>
      </c>
      <c r="M16" s="103" t="str">
        <f t="shared" si="7"/>
        <v>Cumplio con la meta del indicador para la vigencia 2025.</v>
      </c>
      <c r="N16" s="58"/>
      <c r="O16" s="36">
        <v>25378540</v>
      </c>
      <c r="P16" s="36" t="s">
        <v>2046</v>
      </c>
      <c r="Q16" s="109" t="str">
        <f t="shared" si="8"/>
        <v>⚠ AMBAS MODIFICADAS</v>
      </c>
      <c r="R16" s="41" t="str">
        <f t="shared" si="9"/>
        <v>No identifica meta o registro</v>
      </c>
      <c r="S16" s="65" t="str">
        <f t="shared" si="10"/>
        <v>0</v>
      </c>
      <c r="T16" s="110">
        <f t="shared" si="0"/>
        <v>0</v>
      </c>
      <c r="U16" s="110">
        <f t="shared" si="1"/>
        <v>0</v>
      </c>
      <c r="V16" s="153" t="s">
        <v>2047</v>
      </c>
      <c r="W16" s="61"/>
      <c r="X16" s="54">
        <v>33975624</v>
      </c>
      <c r="Y16" s="41" t="str">
        <f t="shared" si="11"/>
        <v>No identifica meta</v>
      </c>
      <c r="Z16" s="73" t="s">
        <v>2048</v>
      </c>
    </row>
    <row r="17" spans="1:26" s="27" customFormat="1" ht="34.9" customHeight="1" x14ac:dyDescent="0.25">
      <c r="A17" s="45" t="str">
        <v>Artículo 16 - Vehículos oficiales.</v>
      </c>
      <c r="B17" s="31">
        <v>80000000</v>
      </c>
      <c r="C17" s="31">
        <v>30240690</v>
      </c>
      <c r="D17" s="22">
        <f t="shared" si="2"/>
        <v>0.622</v>
      </c>
      <c r="E17" s="22">
        <v>-5.1999999999999998E-2</v>
      </c>
      <c r="F17" s="22">
        <v>-2.5000000000000001E-2</v>
      </c>
      <c r="G17" s="22">
        <v>-2.5000000000000001E-2</v>
      </c>
      <c r="H17" s="31">
        <v>28668174.120000001</v>
      </c>
      <c r="I17" s="31">
        <v>0</v>
      </c>
      <c r="J17" s="31">
        <v>0</v>
      </c>
      <c r="K17" s="102">
        <v>17045144</v>
      </c>
      <c r="L17" s="41">
        <f t="shared" si="6"/>
        <v>0.43640000000000001</v>
      </c>
      <c r="M17" s="103" t="str">
        <f t="shared" si="7"/>
        <v>Cumplio con la meta del indicador para la vigencia 2025.</v>
      </c>
      <c r="N17" s="58"/>
      <c r="O17" s="36">
        <v>120215000</v>
      </c>
      <c r="P17" s="36">
        <v>73062690</v>
      </c>
      <c r="Q17" s="109" t="str">
        <f t="shared" si="8"/>
        <v>⚠ AMBAS MODIFICADAS</v>
      </c>
      <c r="R17" s="41">
        <f t="shared" si="9"/>
        <v>0.39223316557833876</v>
      </c>
      <c r="S17" s="65">
        <f t="shared" si="10"/>
        <v>76861949.879999995</v>
      </c>
      <c r="T17" s="110">
        <f t="shared" si="0"/>
        <v>78783498.626999989</v>
      </c>
      <c r="U17" s="110">
        <f t="shared" si="1"/>
        <v>80753086.092674986</v>
      </c>
      <c r="V17" s="40" t="s">
        <v>2057</v>
      </c>
      <c r="W17" s="61"/>
      <c r="X17" s="54">
        <v>125448144</v>
      </c>
      <c r="Y17" s="41">
        <f t="shared" si="11"/>
        <v>-0.71699999999999997</v>
      </c>
      <c r="Z17" s="73" t="s">
        <v>2049</v>
      </c>
    </row>
    <row r="18" spans="1:26" s="27" customFormat="1" ht="34.9" customHeight="1" x14ac:dyDescent="0.25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2"/>
        <v>No formuló meta</v>
      </c>
      <c r="E18" s="22" t="str">
        <f t="shared" si="3"/>
        <v>No formuló meta</v>
      </c>
      <c r="F18" s="22" t="str">
        <f t="shared" si="4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102">
        <v>0</v>
      </c>
      <c r="L18" s="41" t="str">
        <f t="shared" si="6"/>
        <v>No identifica meta</v>
      </c>
      <c r="M18" s="103" t="str">
        <f t="shared" si="7"/>
        <v>Cumplio con la meta del indicador para la vigencia 2025.</v>
      </c>
      <c r="N18" s="58"/>
      <c r="O18" s="36">
        <v>0</v>
      </c>
      <c r="P18" s="36">
        <v>0</v>
      </c>
      <c r="Q18" s="109" t="str">
        <f t="shared" si="8"/>
        <v>✔ SIN CAMBIOS</v>
      </c>
      <c r="R18" s="41" t="str">
        <f t="shared" si="9"/>
        <v>No identifica meta o registro</v>
      </c>
      <c r="S18" s="65" t="str">
        <f t="shared" si="10"/>
        <v>0</v>
      </c>
      <c r="T18" s="110" t="str">
        <f t="shared" si="0"/>
        <v>0</v>
      </c>
      <c r="U18" s="110" t="str">
        <f t="shared" si="1"/>
        <v>0</v>
      </c>
      <c r="V18" s="40"/>
      <c r="W18" s="61"/>
      <c r="X18" s="54"/>
      <c r="Y18" s="41" t="str">
        <f t="shared" si="11"/>
        <v>No identifica meta</v>
      </c>
      <c r="Z18" s="73"/>
    </row>
    <row r="19" spans="1:26" s="27" customFormat="1" ht="34.9" customHeight="1" x14ac:dyDescent="0.25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2"/>
        <v>No formuló meta</v>
      </c>
      <c r="E19" s="22" t="str">
        <f t="shared" si="3"/>
        <v>No formuló meta</v>
      </c>
      <c r="F19" s="22" t="str">
        <f t="shared" si="4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102">
        <v>0</v>
      </c>
      <c r="L19" s="41" t="str">
        <f t="shared" si="6"/>
        <v>No identifica meta</v>
      </c>
      <c r="M19" s="103" t="str">
        <f t="shared" si="7"/>
        <v>Cumplio con la meta del indicador para la vigencia 2025.</v>
      </c>
      <c r="N19" s="58"/>
      <c r="O19" s="36">
        <v>47203533</v>
      </c>
      <c r="P19" s="36">
        <v>72099266</v>
      </c>
      <c r="Q19" s="109" t="str">
        <f t="shared" si="8"/>
        <v>⚠ AMBAS MODIFICADAS</v>
      </c>
      <c r="R19" s="41">
        <f t="shared" si="9"/>
        <v>-0.52741249261999101</v>
      </c>
      <c r="S19" s="65" t="str">
        <f t="shared" si="10"/>
        <v>0</v>
      </c>
      <c r="T19" s="110" t="str">
        <f t="shared" si="0"/>
        <v>0</v>
      </c>
      <c r="U19" s="110" t="str">
        <f t="shared" si="1"/>
        <v>0</v>
      </c>
      <c r="V19" s="40" t="s">
        <v>2052</v>
      </c>
      <c r="W19" s="61"/>
      <c r="X19" s="54">
        <v>33118989</v>
      </c>
      <c r="Y19" s="41">
        <f t="shared" si="11"/>
        <v>0.54059999999999997</v>
      </c>
      <c r="Z19" s="73" t="s">
        <v>2050</v>
      </c>
    </row>
    <row r="20" spans="1:26" s="27" customFormat="1" ht="34.9" customHeight="1" x14ac:dyDescent="0.25">
      <c r="A20" s="45" t="str">
        <v>Artículo 19 - Publicidad distrital.</v>
      </c>
      <c r="B20" s="31">
        <v>0</v>
      </c>
      <c r="C20" s="31">
        <v>5000000</v>
      </c>
      <c r="D20" s="22" t="str">
        <f t="shared" si="2"/>
        <v>No formuló meta</v>
      </c>
      <c r="E20" s="22">
        <v>-5.1999999999999998E-2</v>
      </c>
      <c r="F20" s="22">
        <v>-2.5000000000000001E-2</v>
      </c>
      <c r="G20" s="22">
        <v>-2.5000000000000001E-2</v>
      </c>
      <c r="H20" s="31">
        <v>4740000</v>
      </c>
      <c r="I20" s="31">
        <v>0</v>
      </c>
      <c r="J20" s="31">
        <v>0</v>
      </c>
      <c r="K20" s="102">
        <v>0</v>
      </c>
      <c r="L20" s="41">
        <f t="shared" si="6"/>
        <v>1</v>
      </c>
      <c r="M20" s="103" t="str">
        <f t="shared" si="7"/>
        <v>Cumplio con la meta del indicador para la vigencia 2025.</v>
      </c>
      <c r="N20" s="58"/>
      <c r="O20" s="36">
        <v>0</v>
      </c>
      <c r="P20" s="36">
        <v>30000000</v>
      </c>
      <c r="Q20" s="109" t="str">
        <f t="shared" si="8"/>
        <v>⚠ CAMBIÓ 2024</v>
      </c>
      <c r="R20" s="41" t="str">
        <f t="shared" si="9"/>
        <v>No identifica meta o registro</v>
      </c>
      <c r="S20" s="65">
        <f t="shared" si="10"/>
        <v>31560000</v>
      </c>
      <c r="T20" s="110">
        <f t="shared" si="0"/>
        <v>32349000</v>
      </c>
      <c r="U20" s="110">
        <f t="shared" si="1"/>
        <v>33157725</v>
      </c>
      <c r="V20" s="40" t="s">
        <v>2051</v>
      </c>
      <c r="W20" s="61"/>
      <c r="X20" s="54">
        <v>10300000</v>
      </c>
      <c r="Y20" s="41">
        <f t="shared" si="11"/>
        <v>0.65669999999999995</v>
      </c>
      <c r="Z20" s="73" t="s">
        <v>2053</v>
      </c>
    </row>
    <row r="21" spans="1:26" ht="34.9" hidden="1" customHeight="1" x14ac:dyDescent="0.25">
      <c r="A21" s="45" t="str">
        <v>Artículo 20 - Cajas menores.</v>
      </c>
      <c r="B21" s="51">
        <v>0</v>
      </c>
      <c r="C21" s="51">
        <v>0</v>
      </c>
      <c r="D21" s="20" t="str">
        <f t="shared" si="2"/>
        <v>No formuló meta</v>
      </c>
      <c r="E21" s="20" t="str">
        <f t="shared" si="3"/>
        <v>No formuló meta</v>
      </c>
      <c r="F21" s="20" t="str">
        <f t="shared" si="4"/>
        <v>No formuló meta</v>
      </c>
      <c r="G21" s="20" t="str">
        <f t="shared" si="5"/>
        <v>No formuló meta</v>
      </c>
      <c r="H21" s="51">
        <v>0</v>
      </c>
      <c r="I21" s="51">
        <v>0</v>
      </c>
      <c r="J21" s="51">
        <v>0</v>
      </c>
      <c r="K21" s="51">
        <v>0</v>
      </c>
      <c r="L21" s="20" t="str">
        <f t="shared" si="6"/>
        <v>No identifica meta</v>
      </c>
      <c r="M21" s="78" t="str">
        <f t="shared" si="7"/>
        <v>Cumplio con la meta del indicador para la vigencia 2025.</v>
      </c>
      <c r="N21" s="59"/>
      <c r="O21" s="23">
        <v>6728699</v>
      </c>
      <c r="P21" s="23">
        <v>2111700</v>
      </c>
      <c r="Q21" s="64" t="str">
        <f t="shared" si="8"/>
        <v>⚠ AMBAS MODIFICADAS</v>
      </c>
      <c r="R21" s="47">
        <f t="shared" si="9"/>
        <v>0.6861651858702551</v>
      </c>
      <c r="S21" s="66" t="str">
        <f t="shared" si="10"/>
        <v>0</v>
      </c>
      <c r="T21" s="71" t="str">
        <f t="shared" si="0"/>
        <v>0</v>
      </c>
      <c r="U21" s="71" t="str">
        <f t="shared" si="1"/>
        <v>0</v>
      </c>
      <c r="V21" s="23"/>
      <c r="X21" s="55"/>
      <c r="Y21" s="57">
        <f t="shared" si="11"/>
        <v>1</v>
      </c>
      <c r="Z21" s="23"/>
    </row>
    <row r="22" spans="1:26" ht="34.9" hidden="1" customHeight="1" x14ac:dyDescent="0.25">
      <c r="A22" s="45" t="str">
        <v>Artículo 21 - Mantenimiento o reparación de bienes inmuebles o muebles.</v>
      </c>
      <c r="B22" s="51">
        <v>0</v>
      </c>
      <c r="C22" s="51">
        <v>0</v>
      </c>
      <c r="D22" s="20" t="str">
        <f t="shared" si="2"/>
        <v>No formuló meta</v>
      </c>
      <c r="E22" s="20" t="str">
        <f t="shared" si="3"/>
        <v>No formuló meta</v>
      </c>
      <c r="F22" s="20" t="str">
        <f t="shared" si="4"/>
        <v>No formuló meta</v>
      </c>
      <c r="G22" s="20" t="str">
        <f t="shared" si="5"/>
        <v>No formuló meta</v>
      </c>
      <c r="H22" s="51">
        <v>0</v>
      </c>
      <c r="I22" s="51">
        <v>0</v>
      </c>
      <c r="J22" s="51">
        <v>0</v>
      </c>
      <c r="K22" s="51">
        <v>0</v>
      </c>
      <c r="L22" s="20" t="str">
        <f t="shared" si="6"/>
        <v>No identifica meta</v>
      </c>
      <c r="M22" s="78" t="str">
        <f t="shared" si="7"/>
        <v>Cumplio con la meta del indicador para la vigencia 2025.</v>
      </c>
      <c r="N22" s="59"/>
      <c r="O22" s="23">
        <v>2319662829</v>
      </c>
      <c r="P22" s="23">
        <v>2453697235</v>
      </c>
      <c r="Q22" s="64" t="str">
        <f t="shared" si="8"/>
        <v>⚠ AMBAS MODIFICADAS</v>
      </c>
      <c r="R22" s="47">
        <f t="shared" si="9"/>
        <v>-5.7781848432593819E-2</v>
      </c>
      <c r="S22" s="66" t="str">
        <f t="shared" si="10"/>
        <v>0</v>
      </c>
      <c r="T22" s="71" t="str">
        <f t="shared" si="0"/>
        <v>0</v>
      </c>
      <c r="U22" s="71" t="str">
        <f t="shared" si="1"/>
        <v>0</v>
      </c>
      <c r="V22" s="23"/>
      <c r="X22" s="55"/>
      <c r="Y22" s="57">
        <f t="shared" si="11"/>
        <v>1</v>
      </c>
      <c r="Z22" s="23"/>
    </row>
    <row r="23" spans="1:26" s="27" customFormat="1" ht="34.9" customHeight="1" x14ac:dyDescent="0.25">
      <c r="A23" s="45" t="str">
        <v>Artículo 22 - Suscripciones.</v>
      </c>
      <c r="B23" s="31">
        <v>0</v>
      </c>
      <c r="C23" s="31">
        <v>0</v>
      </c>
      <c r="D23" s="22" t="str">
        <f t="shared" si="2"/>
        <v>No formuló meta</v>
      </c>
      <c r="E23" s="22" t="str">
        <f t="shared" si="3"/>
        <v>No formuló meta</v>
      </c>
      <c r="F23" s="22" t="str">
        <f t="shared" si="4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102">
        <v>0</v>
      </c>
      <c r="L23" s="41" t="str">
        <f t="shared" si="6"/>
        <v>No identifica meta</v>
      </c>
      <c r="M23" s="103" t="str">
        <f t="shared" si="7"/>
        <v>Cumplio con la meta del indicador para la vigencia 2025.</v>
      </c>
      <c r="N23" s="58"/>
      <c r="O23" s="36">
        <v>216800</v>
      </c>
      <c r="P23" s="36">
        <v>0</v>
      </c>
      <c r="Q23" s="109" t="str">
        <f t="shared" si="8"/>
        <v>⚠ CAMBIÓ 2023</v>
      </c>
      <c r="R23" s="41">
        <f t="shared" si="9"/>
        <v>1</v>
      </c>
      <c r="S23" s="65" t="str">
        <f t="shared" si="10"/>
        <v>0</v>
      </c>
      <c r="T23" s="110" t="str">
        <f t="shared" si="0"/>
        <v>0</v>
      </c>
      <c r="U23" s="110" t="str">
        <f t="shared" si="1"/>
        <v>0</v>
      </c>
      <c r="V23" s="40" t="s">
        <v>2054</v>
      </c>
      <c r="W23" s="61"/>
      <c r="X23" s="54"/>
      <c r="Y23" s="41" t="str">
        <f t="shared" si="11"/>
        <v>No identifica meta</v>
      </c>
      <c r="Z23" s="73"/>
    </row>
    <row r="24" spans="1:26" s="27" customFormat="1" ht="34.9" customHeight="1" x14ac:dyDescent="0.25">
      <c r="A24" s="45" t="str">
        <v>Artículo 23 - Servicios públicos.</v>
      </c>
      <c r="B24" s="31">
        <v>98296000</v>
      </c>
      <c r="C24" s="31">
        <v>100863000</v>
      </c>
      <c r="D24" s="22">
        <f t="shared" si="2"/>
        <v>-2.6100000000000002E-2</v>
      </c>
      <c r="E24" s="22">
        <v>-5.1999999999999998E-2</v>
      </c>
      <c r="F24" s="22">
        <v>-2.5000000000000001E-2</v>
      </c>
      <c r="G24" s="22">
        <v>-2.5000000000000001E-2</v>
      </c>
      <c r="H24" s="31">
        <v>95618124</v>
      </c>
      <c r="I24" s="31">
        <v>0</v>
      </c>
      <c r="J24" s="31">
        <v>0</v>
      </c>
      <c r="K24" s="102">
        <v>151850000</v>
      </c>
      <c r="L24" s="41">
        <f t="shared" si="6"/>
        <v>-0.50549999999999995</v>
      </c>
      <c r="M24" s="103" t="str">
        <f t="shared" si="7"/>
        <v>No cumplio con la meta del indicador.</v>
      </c>
      <c r="N24" s="58"/>
      <c r="O24" s="36">
        <v>117627531</v>
      </c>
      <c r="P24" s="36">
        <v>126588000</v>
      </c>
      <c r="Q24" s="109" t="str">
        <f t="shared" si="8"/>
        <v>⚠ AMBAS MODIFICADAS</v>
      </c>
      <c r="R24" s="41">
        <f t="shared" si="9"/>
        <v>-7.617663079232706E-2</v>
      </c>
      <c r="S24" s="65">
        <f t="shared" si="10"/>
        <v>133170576</v>
      </c>
      <c r="T24" s="110">
        <f t="shared" si="0"/>
        <v>136499840.40000001</v>
      </c>
      <c r="U24" s="110">
        <f t="shared" si="1"/>
        <v>139912336.41</v>
      </c>
      <c r="V24" s="40" t="s">
        <v>2055</v>
      </c>
      <c r="W24" s="61"/>
      <c r="X24" s="54">
        <v>151850000</v>
      </c>
      <c r="Y24" s="41">
        <f t="shared" si="11"/>
        <v>-0.1996</v>
      </c>
      <c r="Z24" s="73" t="s">
        <v>2056</v>
      </c>
    </row>
    <row r="25" spans="1:26" ht="34.9" hidden="1" customHeight="1" x14ac:dyDescent="0.25">
      <c r="A25" s="45" t="str">
        <v>Artículo 6 - Reducción del gasto en CPS profesionales y de apoyo a la gestión.</v>
      </c>
      <c r="B25" s="31">
        <v>17397895900</v>
      </c>
      <c r="C25" s="31">
        <v>11933218333</v>
      </c>
      <c r="D25" s="22">
        <f t="shared" si="2"/>
        <v>0.31409999999999999</v>
      </c>
      <c r="E25" s="22">
        <f t="shared" si="3"/>
        <v>0.01</v>
      </c>
      <c r="F25" s="22">
        <f t="shared" si="4"/>
        <v>0.03</v>
      </c>
      <c r="G25" s="22">
        <f t="shared" si="5"/>
        <v>0.02</v>
      </c>
      <c r="H25" s="31">
        <v>11813886149.67</v>
      </c>
      <c r="I25" s="31">
        <v>11459469565.179899</v>
      </c>
      <c r="J25" s="31">
        <v>11230280173.876301</v>
      </c>
      <c r="K25" s="51">
        <v>19231090070</v>
      </c>
      <c r="L25" s="20">
        <f t="shared" si="6"/>
        <v>-0.61160000000000003</v>
      </c>
      <c r="M25" s="78" t="str">
        <f t="shared" si="7"/>
        <v>No cumplio con la meta del indicador.</v>
      </c>
      <c r="N25" s="59"/>
      <c r="O25" s="23">
        <v>1375203331</v>
      </c>
      <c r="P25" s="23">
        <v>2081302319</v>
      </c>
      <c r="Q25" s="64" t="str">
        <f t="shared" si="8"/>
        <v>⚠ AMBAS MODIFICADAS</v>
      </c>
      <c r="R25" s="47">
        <f t="shared" si="9"/>
        <v>-0.51345060914486695</v>
      </c>
      <c r="S25" s="65">
        <f t="shared" si="10"/>
        <v>2060489295.8099999</v>
      </c>
      <c r="T25" s="71">
        <f t="shared" si="0"/>
        <v>1998674616.9356999</v>
      </c>
      <c r="U25" s="71">
        <f t="shared" si="1"/>
        <v>1958701124.5969861</v>
      </c>
      <c r="V25" s="23"/>
      <c r="X25" s="55"/>
      <c r="Y25" s="57">
        <f t="shared" si="11"/>
        <v>1</v>
      </c>
      <c r="Z25" s="23"/>
    </row>
    <row r="26" spans="1:26" s="27" customFormat="1" ht="34.9" customHeight="1" x14ac:dyDescent="0.25">
      <c r="A26" s="45" t="str">
        <v>Artículo 7 - Horas extras, dominicales y festivos.</v>
      </c>
      <c r="B26" s="31">
        <v>0</v>
      </c>
      <c r="C26" s="31">
        <v>0</v>
      </c>
      <c r="D26" s="22" t="str">
        <f t="shared" si="2"/>
        <v>No formuló meta</v>
      </c>
      <c r="E26" s="22" t="str">
        <f t="shared" si="3"/>
        <v>No formuló meta</v>
      </c>
      <c r="F26" s="22" t="str">
        <f t="shared" si="4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102">
        <v>0</v>
      </c>
      <c r="L26" s="41" t="str">
        <f t="shared" si="6"/>
        <v>No identifica meta</v>
      </c>
      <c r="M26" s="103" t="str">
        <f t="shared" si="7"/>
        <v>Cumplio con la meta del indicador para la vigencia 2025.</v>
      </c>
      <c r="N26" s="58"/>
      <c r="O26" s="154">
        <v>0</v>
      </c>
      <c r="P26" s="36">
        <v>0</v>
      </c>
      <c r="Q26" s="109" t="str">
        <f t="shared" si="8"/>
        <v>✔ SIN CAMBIOS</v>
      </c>
      <c r="R26" s="41" t="str">
        <f t="shared" si="9"/>
        <v>No identifica meta o registro</v>
      </c>
      <c r="S26" s="65" t="str">
        <f t="shared" si="10"/>
        <v>0</v>
      </c>
      <c r="T26" s="110" t="str">
        <f t="shared" si="0"/>
        <v>0</v>
      </c>
      <c r="U26" s="110" t="str">
        <f t="shared" si="1"/>
        <v>0</v>
      </c>
      <c r="V26" s="40" t="s">
        <v>2044</v>
      </c>
      <c r="W26" s="61"/>
      <c r="X26" s="54"/>
      <c r="Y26" s="41" t="str">
        <f t="shared" si="11"/>
        <v>No identifica meta</v>
      </c>
      <c r="Z26" s="73"/>
    </row>
    <row r="27" spans="1:26" s="27" customFormat="1" ht="34.9" customHeight="1" x14ac:dyDescent="0.25">
      <c r="A27" s="45" t="str">
        <v>Artículo 8 - Viáticos y gastos de viaje.</v>
      </c>
      <c r="B27" s="31">
        <v>0</v>
      </c>
      <c r="C27" s="31">
        <v>0</v>
      </c>
      <c r="D27" s="22" t="str">
        <f t="shared" si="2"/>
        <v>No formuló meta</v>
      </c>
      <c r="E27" s="22" t="str">
        <f t="shared" si="3"/>
        <v>No formuló meta</v>
      </c>
      <c r="F27" s="22" t="str">
        <f t="shared" si="4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102">
        <v>0</v>
      </c>
      <c r="L27" s="41" t="str">
        <f t="shared" si="6"/>
        <v>No identifica meta</v>
      </c>
      <c r="M27" s="103" t="str">
        <f t="shared" si="7"/>
        <v>Cumplio con la meta del indicador para la vigencia 2025.</v>
      </c>
      <c r="N27" s="58"/>
      <c r="O27" s="154">
        <v>0</v>
      </c>
      <c r="P27" s="36">
        <v>0</v>
      </c>
      <c r="Q27" s="109" t="str">
        <f t="shared" si="8"/>
        <v>✔ SIN CAMBIOS</v>
      </c>
      <c r="R27" s="41" t="str">
        <f t="shared" si="9"/>
        <v>No identifica meta o registro</v>
      </c>
      <c r="S27" s="65" t="str">
        <f t="shared" si="10"/>
        <v>0</v>
      </c>
      <c r="T27" s="110" t="str">
        <f t="shared" si="0"/>
        <v>0</v>
      </c>
      <c r="U27" s="110" t="str">
        <f t="shared" si="1"/>
        <v>0</v>
      </c>
      <c r="V27" s="40" t="s">
        <v>2044</v>
      </c>
      <c r="W27" s="61"/>
      <c r="X27" s="54"/>
      <c r="Y27" s="41" t="str">
        <f t="shared" si="11"/>
        <v>No identifica meta</v>
      </c>
      <c r="Z27" s="73"/>
    </row>
    <row r="28" spans="1:26" s="27" customFormat="1" ht="34.9" customHeight="1" x14ac:dyDescent="0.25">
      <c r="A28" s="46" t="str">
        <v>Artículo 9 - Compensación por vacaciones.</v>
      </c>
      <c r="B28" s="32">
        <v>0</v>
      </c>
      <c r="C28" s="32">
        <v>0</v>
      </c>
      <c r="D28" s="24" t="str">
        <f t="shared" si="2"/>
        <v>No formuló meta</v>
      </c>
      <c r="E28" s="24" t="str">
        <f t="shared" si="3"/>
        <v>No formuló meta</v>
      </c>
      <c r="F28" s="24" t="str">
        <f t="shared" si="4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8">
        <v>0</v>
      </c>
      <c r="L28" s="42" t="str">
        <f t="shared" si="6"/>
        <v>No identifica meta</v>
      </c>
      <c r="M28" s="104" t="str">
        <f t="shared" si="7"/>
        <v>Cumplio con la meta del indicador para la vigencia 2025.</v>
      </c>
      <c r="N28" s="58"/>
      <c r="O28" s="155">
        <v>0</v>
      </c>
      <c r="P28" s="37">
        <v>0</v>
      </c>
      <c r="Q28" s="111" t="str">
        <f t="shared" si="8"/>
        <v>✔ SIN CAMBIOS</v>
      </c>
      <c r="R28" s="42" t="str">
        <f t="shared" si="9"/>
        <v>No identifica meta o registro</v>
      </c>
      <c r="S28" s="67" t="str">
        <f t="shared" si="10"/>
        <v>0</v>
      </c>
      <c r="T28" s="112" t="str">
        <f t="shared" si="0"/>
        <v>0</v>
      </c>
      <c r="U28" s="112" t="str">
        <f t="shared" si="1"/>
        <v>0</v>
      </c>
      <c r="V28" s="43" t="s">
        <v>2044</v>
      </c>
      <c r="W28" s="61"/>
      <c r="X28" s="56"/>
      <c r="Y28" s="42" t="str">
        <f t="shared" si="11"/>
        <v>No identifica meta</v>
      </c>
      <c r="Z28" s="74"/>
    </row>
    <row r="29" spans="1:26" s="27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26" s="27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6" s="27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26" s="27" customFormat="1" ht="42.75" customHeight="1" x14ac:dyDescent="0.25">
      <c r="A32" s="159" t="s">
        <v>2003</v>
      </c>
      <c r="B32" s="159"/>
      <c r="C32" s="159"/>
      <c r="D32" s="159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8"/>
      <c r="P32" s="8"/>
      <c r="Q32" s="8"/>
    </row>
    <row r="33" spans="1:17" s="27" customFormat="1" ht="30.6" customHeight="1" x14ac:dyDescent="0.25">
      <c r="A33" s="105" t="s">
        <v>1909</v>
      </c>
      <c r="B33" s="105" t="s">
        <v>1976</v>
      </c>
      <c r="C33" s="105" t="s">
        <v>1977</v>
      </c>
      <c r="D33" s="105" t="s">
        <v>1999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"/>
      <c r="P33" s="8"/>
      <c r="Q33" s="8"/>
    </row>
    <row r="34" spans="1:17" s="27" customFormat="1" ht="101.25" customHeight="1" outlineLevel="1" x14ac:dyDescent="0.25">
      <c r="A34" s="106" t="str" cm="1">
        <f t="array" ref="A34:D43">_xlfn._xlws.FILTER(CHOOSE({1,2,3,4},Tabla_rub[M_austeridad_anexo],Tabla_rub[Posición presupuestaria],Tabla_rub[Descripción Pospre],Tabla_rub[Compromisos Acumulados]),Tabla_rub[Nombre_conc]=B7,"Sin datos")</f>
        <v>Artículo 15. Telefonía.</v>
      </c>
      <c r="B34" s="8" t="str">
        <v>O21202020080484120</v>
      </c>
      <c r="C34" s="8" t="str">
        <v>Servicios de telefonía fija (acceso)</v>
      </c>
      <c r="D34" s="21">
        <v>31000000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5"/>
      <c r="P34" s="8"/>
      <c r="Q34" s="8"/>
    </row>
    <row r="35" spans="1:17" s="27" customFormat="1" ht="101.25" customHeight="1" outlineLevel="1" x14ac:dyDescent="0.25">
      <c r="A35" s="8" t="str">
        <v>Artículo 15. Telefonía.</v>
      </c>
      <c r="B35" s="8" t="str">
        <v>O21202020080484190</v>
      </c>
      <c r="C35" s="8" t="str">
        <v>Otros servicios de telecomunicaciones</v>
      </c>
      <c r="D35" s="21">
        <v>2975624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5"/>
      <c r="P35" s="8"/>
      <c r="Q35" s="8"/>
    </row>
    <row r="36" spans="1:17" s="27" customFormat="1" ht="101.25" customHeight="1" outlineLevel="1" x14ac:dyDescent="0.25">
      <c r="A36" s="8" t="str">
        <v>Artículo 16 -. Vehículos oficiales.</v>
      </c>
      <c r="B36" s="8" t="str">
        <v>O2120201003033336103</v>
      </c>
      <c r="C36" s="8" t="str">
        <v>Diésel oil ACPM (fuel gas gasoil marine gas)</v>
      </c>
      <c r="D36" s="21">
        <v>17045144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5"/>
      <c r="P36" s="8"/>
      <c r="Q36" s="8"/>
    </row>
    <row r="37" spans="1:17" s="27" customFormat="1" ht="101.25" customHeight="1" outlineLevel="1" x14ac:dyDescent="0.25">
      <c r="A37" s="8" t="str">
        <v>Artículo 19 -. Publicidad distrital.</v>
      </c>
      <c r="B37" s="8" t="str">
        <v>O21202020080383611</v>
      </c>
      <c r="C37" s="8" t="str">
        <v>Servicios integrales de publicidad</v>
      </c>
      <c r="D37" s="21"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5"/>
      <c r="P37" s="8"/>
      <c r="Q37" s="8"/>
    </row>
    <row r="38" spans="1:17" s="27" customFormat="1" ht="101.25" customHeight="1" outlineLevel="1" x14ac:dyDescent="0.25">
      <c r="A38" s="8" t="str">
        <v>Artículo 22 -. Suscripciones.</v>
      </c>
      <c r="B38" s="8" t="str">
        <v>O21202020080282130</v>
      </c>
      <c r="C38" s="8" t="str">
        <v>Servicios de documentación y certificación jurídica</v>
      </c>
      <c r="D38" s="21"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5"/>
      <c r="P38" s="8"/>
      <c r="Q38" s="8"/>
    </row>
    <row r="39" spans="1:17" s="27" customFormat="1" ht="101.25" customHeight="1" outlineLevel="1" x14ac:dyDescent="0.25">
      <c r="A39" s="8" t="str">
        <v>Artículo 23 -. Servicios públicos.</v>
      </c>
      <c r="B39" s="8" t="str">
        <v>O21202020080686312</v>
      </c>
      <c r="C39" s="8" t="str">
        <v>Servicios de distribución de electricidad (a comisión o por contrato)</v>
      </c>
      <c r="D39" s="21">
        <v>96000000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5"/>
      <c r="P39" s="8"/>
      <c r="Q39" s="8"/>
    </row>
    <row r="40" spans="1:17" s="27" customFormat="1" ht="101.25" customHeight="1" outlineLevel="1" x14ac:dyDescent="0.25">
      <c r="A40" s="8" t="str">
        <v>Artículo 23 -. Servicios públicos.</v>
      </c>
      <c r="B40" s="8" t="str">
        <v>O21202020080686320</v>
      </c>
      <c r="C40" s="8" t="str">
        <v>Servicios de distribución de gas por tuberías (a comisión o por contrato)</v>
      </c>
      <c r="D40" s="21">
        <v>350000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5"/>
      <c r="P40" s="8"/>
      <c r="Q40" s="8"/>
    </row>
    <row r="41" spans="1:17" s="27" customFormat="1" ht="101.25" customHeight="1" outlineLevel="1" x14ac:dyDescent="0.25">
      <c r="A41" s="8" t="str">
        <v>Artículo 23 -. Servicios públicos.</v>
      </c>
      <c r="B41" s="8" t="str">
        <v>O21202020080686330</v>
      </c>
      <c r="C41" s="8" t="str">
        <v>Servicios de distribución de agua por tubería (a comisión o por contrato)</v>
      </c>
      <c r="D41" s="21">
        <v>22000000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5"/>
      <c r="P41" s="8"/>
      <c r="Q41" s="8"/>
    </row>
    <row r="42" spans="1:17" s="27" customFormat="1" ht="101.25" customHeight="1" outlineLevel="1" x14ac:dyDescent="0.25">
      <c r="A42" s="8" t="str">
        <v>Artículo 23 -. Servicios públicos.</v>
      </c>
      <c r="B42" s="8" t="str">
        <v>O21202020090494110</v>
      </c>
      <c r="C42" s="8" t="str">
        <v>Servicios de alcantarillado y tratamiento de aguas residuales</v>
      </c>
      <c r="D42" s="21">
        <v>22000000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5"/>
      <c r="P42" s="8"/>
      <c r="Q42" s="8"/>
    </row>
    <row r="43" spans="1:17" s="27" customFormat="1" ht="101.25" customHeight="1" outlineLevel="1" x14ac:dyDescent="0.25">
      <c r="A43" s="8" t="str">
        <v>Artículo 23 -. Servicios públicos.</v>
      </c>
      <c r="B43" s="8" t="str">
        <v>O21202020090494239</v>
      </c>
      <c r="C43" s="8" t="str">
        <v>Servicios generales de recolección de otros desechos</v>
      </c>
      <c r="D43" s="21">
        <v>11500000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5"/>
      <c r="P43" s="8"/>
      <c r="Q43" s="8"/>
    </row>
    <row r="44" spans="1:17" s="27" customFormat="1" ht="101.25" customHeight="1" outlineLevel="1" x14ac:dyDescent="0.25">
      <c r="A44" s="8"/>
      <c r="B44" s="8"/>
      <c r="C44" s="8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5"/>
      <c r="P44" s="8"/>
      <c r="Q44" s="8"/>
    </row>
    <row r="45" spans="1:17" s="27" customFormat="1" ht="101.25" customHeight="1" outlineLevel="1" x14ac:dyDescent="0.25">
      <c r="A45" s="8"/>
      <c r="B45" s="8"/>
      <c r="C45" s="8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5"/>
      <c r="P45" s="8"/>
      <c r="Q45" s="8"/>
    </row>
    <row r="46" spans="1:17" s="27" customFormat="1" ht="101.25" customHeight="1" outlineLevel="1" x14ac:dyDescent="0.25">
      <c r="A46" s="8"/>
      <c r="B46" s="8"/>
      <c r="C46" s="8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5"/>
      <c r="P46" s="8"/>
      <c r="Q46" s="8"/>
    </row>
    <row r="47" spans="1:17" s="27" customFormat="1" ht="101.25" customHeight="1" outlineLevel="1" x14ac:dyDescent="0.25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01.25" customHeight="1" outlineLevel="1" x14ac:dyDescent="0.25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01.25" customHeight="1" outlineLevel="1" x14ac:dyDescent="0.25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01.25" customHeight="1" outlineLevel="1" x14ac:dyDescent="0.25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01.25" customHeight="1" outlineLevel="1" x14ac:dyDescent="0.25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01.25" customHeight="1" outlineLevel="1" x14ac:dyDescent="0.25">
      <c r="A52" s="8"/>
      <c r="B52" s="8"/>
      <c r="C52" s="8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8"/>
      <c r="P52" s="8"/>
      <c r="Q52" s="8"/>
    </row>
    <row r="53" spans="1:17" s="27" customFormat="1" ht="101.25" customHeight="1" outlineLevel="1" x14ac:dyDescent="0.25">
      <c r="A53" s="8"/>
      <c r="B53" s="8"/>
      <c r="C53" s="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8"/>
      <c r="P53" s="8"/>
      <c r="Q53" s="8"/>
    </row>
    <row r="54" spans="1:17" s="27" customFormat="1" ht="101.25" customHeight="1" outlineLevel="1" x14ac:dyDescent="0.25">
      <c r="A54" s="8"/>
      <c r="B54" s="8"/>
      <c r="C54" s="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8"/>
      <c r="P54" s="8"/>
      <c r="Q54" s="8"/>
    </row>
    <row r="55" spans="1:17" s="27" customFormat="1" ht="101.25" customHeight="1" outlineLevel="1" x14ac:dyDescent="0.25">
      <c r="A55" s="8"/>
      <c r="B55" s="8"/>
      <c r="C55" s="8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8"/>
      <c r="P55" s="8"/>
      <c r="Q55" s="8"/>
    </row>
    <row r="56" spans="1:17" s="27" customFormat="1" ht="101.25" customHeight="1" outlineLevel="1" x14ac:dyDescent="0.25">
      <c r="A56" s="8"/>
      <c r="B56" s="8"/>
      <c r="C56" s="8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8"/>
      <c r="P56" s="8"/>
      <c r="Q56" s="8"/>
    </row>
    <row r="57" spans="1:17" s="27" customFormat="1" ht="101.25" customHeight="1" outlineLevel="1" x14ac:dyDescent="0.25">
      <c r="A57" s="8"/>
      <c r="B57" s="8"/>
      <c r="C57" s="8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8"/>
      <c r="P57" s="8"/>
      <c r="Q57" s="8"/>
    </row>
    <row r="58" spans="1:17" s="27" customFormat="1" ht="101.25" customHeight="1" outlineLevel="1" x14ac:dyDescent="0.25">
      <c r="A58" s="8"/>
      <c r="B58" s="8"/>
      <c r="C58" s="8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8"/>
      <c r="P58" s="8"/>
      <c r="Q58" s="8"/>
    </row>
    <row r="59" spans="1:17" s="27" customFormat="1" ht="101.25" customHeight="1" outlineLevel="1" x14ac:dyDescent="0.25">
      <c r="A59" s="8"/>
      <c r="B59" s="8"/>
      <c r="C59" s="8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8"/>
      <c r="P59" s="8"/>
      <c r="Q59" s="8"/>
    </row>
    <row r="60" spans="1:17" s="27" customFormat="1" ht="101.25" customHeight="1" outlineLevel="1" x14ac:dyDescent="0.25">
      <c r="A60" s="8"/>
      <c r="B60" s="8"/>
      <c r="C60" s="8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8"/>
      <c r="P60" s="8"/>
      <c r="Q60" s="8"/>
    </row>
    <row r="61" spans="1:17" s="27" customFormat="1" ht="101.25" customHeight="1" outlineLevel="1" x14ac:dyDescent="0.25">
      <c r="A61" s="8"/>
      <c r="B61" s="8"/>
      <c r="C61" s="8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8"/>
      <c r="P61" s="8"/>
      <c r="Q61" s="8"/>
    </row>
    <row r="62" spans="1:17" s="27" customFormat="1" ht="101.25" customHeight="1" outlineLevel="1" x14ac:dyDescent="0.25">
      <c r="A62" s="8"/>
      <c r="B62" s="8"/>
      <c r="C62" s="8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8"/>
      <c r="P62" s="8"/>
      <c r="Q62" s="8"/>
    </row>
    <row r="63" spans="1:17" s="27" customFormat="1" ht="101.25" customHeight="1" outlineLevel="1" x14ac:dyDescent="0.25">
      <c r="A63" s="8"/>
      <c r="B63" s="8"/>
      <c r="C63" s="8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8"/>
      <c r="P63" s="8"/>
      <c r="Q63" s="8"/>
    </row>
    <row r="64" spans="1:17" s="27" customFormat="1" ht="101.25" customHeight="1" outlineLevel="1" x14ac:dyDescent="0.25">
      <c r="A64" s="8"/>
      <c r="B64" s="8"/>
      <c r="C64" s="8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8"/>
      <c r="P64" s="8"/>
      <c r="Q64" s="8"/>
    </row>
    <row r="65" spans="1:17" s="27" customFormat="1" ht="101.25" customHeight="1" outlineLevel="1" x14ac:dyDescent="0.25">
      <c r="A65" s="8"/>
      <c r="B65" s="8"/>
      <c r="C65" s="8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8"/>
      <c r="P65" s="8"/>
      <c r="Q65" s="8"/>
    </row>
    <row r="66" spans="1:17" s="27" customFormat="1" ht="101.25" customHeight="1" outlineLevel="1" x14ac:dyDescent="0.25">
      <c r="A66" s="8"/>
      <c r="B66" s="8"/>
      <c r="C66" s="8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8"/>
      <c r="P66" s="8"/>
      <c r="Q66" s="8"/>
    </row>
    <row r="67" spans="1:17" s="27" customFormat="1" ht="101.25" customHeight="1" outlineLevel="1" x14ac:dyDescent="0.25">
      <c r="A67" s="8"/>
      <c r="B67" s="8"/>
      <c r="C67" s="8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8"/>
      <c r="P67" s="8"/>
      <c r="Q67" s="8"/>
    </row>
    <row r="68" spans="1:17" s="27" customFormat="1" ht="101.25" customHeight="1" outlineLevel="1" x14ac:dyDescent="0.25">
      <c r="A68" s="8"/>
      <c r="B68" s="8"/>
      <c r="C68" s="8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8"/>
      <c r="P68" s="8"/>
      <c r="Q68" s="8"/>
    </row>
    <row r="69" spans="1:17" s="27" customFormat="1" ht="101.25" customHeight="1" outlineLevel="1" x14ac:dyDescent="0.25">
      <c r="A69" s="8"/>
      <c r="B69" s="8"/>
      <c r="C69" s="8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8"/>
      <c r="P69" s="8"/>
      <c r="Q69" s="8"/>
    </row>
    <row r="70" spans="1:17" s="27" customFormat="1" ht="101.25" customHeight="1" outlineLevel="1" x14ac:dyDescent="0.25">
      <c r="A70" s="8"/>
      <c r="B70" s="8"/>
      <c r="C70" s="8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8"/>
      <c r="P70" s="8"/>
      <c r="Q70" s="8"/>
    </row>
    <row r="71" spans="1:17" s="27" customFormat="1" ht="101.25" customHeight="1" outlineLevel="1" x14ac:dyDescent="0.25">
      <c r="A71" s="8"/>
      <c r="B71" s="8"/>
      <c r="C71" s="8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8"/>
      <c r="P71" s="8"/>
      <c r="Q71" s="8"/>
    </row>
    <row r="72" spans="1:17" s="27" customFormat="1" ht="101.25" customHeight="1" outlineLevel="1" x14ac:dyDescent="0.25">
      <c r="A72" s="8"/>
      <c r="B72" s="8"/>
      <c r="C72" s="8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8"/>
      <c r="P72" s="8"/>
      <c r="Q72" s="8"/>
    </row>
    <row r="73" spans="1:17" s="27" customFormat="1" ht="101.25" customHeight="1" outlineLevel="1" x14ac:dyDescent="0.25">
      <c r="A73" s="8"/>
      <c r="B73" s="8"/>
      <c r="C73" s="8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8"/>
      <c r="P73" s="8"/>
      <c r="Q73" s="8"/>
    </row>
    <row r="74" spans="1:17" s="27" customFormat="1" ht="101.25" customHeight="1" outlineLevel="1" x14ac:dyDescent="0.25">
      <c r="A74" s="8"/>
      <c r="B74" s="8"/>
      <c r="C74" s="8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8"/>
      <c r="P74" s="8"/>
      <c r="Q74" s="8"/>
    </row>
    <row r="75" spans="1:17" s="27" customFormat="1" ht="101.25" customHeight="1" outlineLevel="1" x14ac:dyDescent="0.25">
      <c r="A75" s="8"/>
      <c r="B75" s="8"/>
      <c r="C75" s="8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8"/>
      <c r="P75" s="8"/>
      <c r="Q75" s="8"/>
    </row>
    <row r="76" spans="1:17" s="27" customFormat="1" ht="101.25" customHeight="1" outlineLevel="1" x14ac:dyDescent="0.25">
      <c r="A76" s="8"/>
      <c r="B76" s="8"/>
      <c r="C76" s="8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8"/>
      <c r="P76" s="8"/>
      <c r="Q76" s="8"/>
    </row>
    <row r="77" spans="1:17" s="27" customFormat="1" ht="101.25" customHeight="1" outlineLevel="1" x14ac:dyDescent="0.25">
      <c r="A77" s="8"/>
      <c r="B77" s="8"/>
      <c r="C77" s="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8"/>
      <c r="P77" s="8"/>
      <c r="Q77" s="8"/>
    </row>
    <row r="78" spans="1:17" s="27" customFormat="1" ht="101.25" customHeight="1" outlineLevel="1" x14ac:dyDescent="0.25">
      <c r="A78" s="8"/>
      <c r="B78" s="8"/>
      <c r="C78" s="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8"/>
      <c r="P78" s="8"/>
      <c r="Q78" s="8"/>
    </row>
    <row r="79" spans="1:17" s="27" customFormat="1" ht="101.25" customHeight="1" outlineLevel="1" x14ac:dyDescent="0.25">
      <c r="A79" s="8"/>
      <c r="B79" s="8"/>
      <c r="C79" s="8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8"/>
      <c r="P79" s="8"/>
      <c r="Q79" s="8"/>
    </row>
    <row r="80" spans="1:17" s="27" customFormat="1" ht="101.25" customHeight="1" outlineLevel="1" x14ac:dyDescent="0.25">
      <c r="A80" s="8"/>
      <c r="B80" s="8"/>
      <c r="C80" s="8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8"/>
      <c r="P80" s="8"/>
      <c r="Q80" s="8"/>
    </row>
    <row r="81" spans="1:17" s="27" customFormat="1" ht="101.25" customHeight="1" outlineLevel="1" x14ac:dyDescent="0.25">
      <c r="A81" s="8"/>
      <c r="B81" s="8"/>
      <c r="C81" s="8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8"/>
      <c r="P81" s="8"/>
      <c r="Q81" s="8"/>
    </row>
    <row r="82" spans="1:17" s="27" customFormat="1" ht="101.25" customHeight="1" outlineLevel="1" x14ac:dyDescent="0.25">
      <c r="A82" s="8"/>
      <c r="B82" s="8"/>
      <c r="C82" s="8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8"/>
      <c r="P82" s="8"/>
      <c r="Q82" s="8"/>
    </row>
    <row r="83" spans="1:17" s="27" customFormat="1" ht="101.25" customHeight="1" outlineLevel="1" x14ac:dyDescent="0.25">
      <c r="A83" s="8"/>
      <c r="B83" s="8"/>
      <c r="C83" s="8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8"/>
      <c r="P83" s="8"/>
      <c r="Q83" s="8"/>
    </row>
    <row r="84" spans="1:17" s="27" customFormat="1" ht="101.25" customHeight="1" outlineLevel="1" x14ac:dyDescent="0.25">
      <c r="A84" s="8"/>
      <c r="B84" s="8"/>
      <c r="C84" s="8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8"/>
      <c r="P84" s="8"/>
      <c r="Q84" s="8"/>
    </row>
    <row r="85" spans="1:17" s="27" customFormat="1" ht="101.25" customHeight="1" outlineLevel="1" x14ac:dyDescent="0.25">
      <c r="A85" s="8"/>
      <c r="B85" s="8"/>
      <c r="C85" s="8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8"/>
      <c r="P85" s="8"/>
      <c r="Q85" s="8"/>
    </row>
    <row r="86" spans="1:17" s="27" customFormat="1" ht="101.25" customHeight="1" outlineLevel="1" x14ac:dyDescent="0.25">
      <c r="A86" s="8"/>
      <c r="B86" s="8"/>
      <c r="C86" s="8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8"/>
      <c r="P86" s="8"/>
      <c r="Q86" s="8"/>
    </row>
    <row r="87" spans="1:17" s="27" customFormat="1" ht="101.25" customHeight="1" outlineLevel="1" x14ac:dyDescent="0.25">
      <c r="A87" s="8"/>
      <c r="B87" s="8"/>
      <c r="C87" s="8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8"/>
      <c r="P87" s="8"/>
      <c r="Q87" s="8"/>
    </row>
    <row r="88" spans="1:17" s="27" customFormat="1" ht="101.25" customHeight="1" outlineLevel="1" x14ac:dyDescent="0.25">
      <c r="A88" s="8"/>
      <c r="B88" s="8"/>
      <c r="C88" s="8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8"/>
      <c r="P88" s="8"/>
      <c r="Q88" s="8"/>
    </row>
    <row r="89" spans="1:17" s="27" customFormat="1" ht="101.25" customHeight="1" outlineLevel="1" x14ac:dyDescent="0.25">
      <c r="A89" s="8"/>
      <c r="B89" s="8"/>
      <c r="C89" s="8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8"/>
      <c r="P89" s="8"/>
      <c r="Q89" s="8"/>
    </row>
    <row r="90" spans="1:17" s="27" customFormat="1" ht="101.25" customHeight="1" outlineLevel="1" x14ac:dyDescent="0.25">
      <c r="A90" s="8"/>
      <c r="B90" s="8"/>
      <c r="C90" s="8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8"/>
      <c r="P90" s="8"/>
      <c r="Q90" s="8"/>
    </row>
    <row r="91" spans="1:17" s="27" customFormat="1" ht="101.25" customHeight="1" outlineLevel="1" x14ac:dyDescent="0.25">
      <c r="A91" s="8"/>
      <c r="B91" s="8"/>
      <c r="C91" s="8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8"/>
      <c r="P91" s="8"/>
      <c r="Q91" s="8"/>
    </row>
    <row r="92" spans="1:17" s="27" customFormat="1" ht="101.25" customHeight="1" outlineLevel="1" x14ac:dyDescent="0.25">
      <c r="A92" s="8"/>
      <c r="B92" s="8"/>
      <c r="C92" s="8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8"/>
      <c r="P92" s="8"/>
      <c r="Q92" s="8"/>
    </row>
    <row r="93" spans="1:17" s="27" customFormat="1" ht="101.25" customHeight="1" outlineLevel="1" x14ac:dyDescent="0.25">
      <c r="A93" s="8"/>
      <c r="B93" s="8"/>
      <c r="C93" s="8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8"/>
      <c r="P93" s="8"/>
      <c r="Q93" s="8"/>
    </row>
    <row r="94" spans="1:17" s="27" customFormat="1" ht="101.25" customHeight="1" outlineLevel="1" x14ac:dyDescent="0.25">
      <c r="A94" s="8"/>
      <c r="B94" s="8"/>
      <c r="C94" s="8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8"/>
      <c r="P94" s="8"/>
      <c r="Q94" s="8"/>
    </row>
    <row r="95" spans="1:17" s="27" customFormat="1" ht="101.25" customHeight="1" outlineLevel="1" x14ac:dyDescent="0.25">
      <c r="A95" s="8"/>
      <c r="B95" s="8"/>
      <c r="C95" s="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8"/>
      <c r="P95" s="8"/>
      <c r="Q95" s="8"/>
    </row>
    <row r="96" spans="1:17" s="27" customFormat="1" ht="101.25" customHeight="1" outlineLevel="1" x14ac:dyDescent="0.25">
      <c r="A96" s="8"/>
      <c r="B96" s="8"/>
      <c r="C96" s="8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8"/>
      <c r="P96" s="8"/>
      <c r="Q96" s="8"/>
    </row>
    <row r="97" spans="1:17" s="27" customFormat="1" x14ac:dyDescent="0.25">
      <c r="A97" s="8"/>
      <c r="B97" s="8"/>
      <c r="C97" s="8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8"/>
      <c r="P97" s="8"/>
      <c r="Q97" s="8"/>
    </row>
    <row r="98" spans="1:17" s="27" customFormat="1" x14ac:dyDescent="0.25">
      <c r="A98" s="8"/>
      <c r="B98" s="8"/>
      <c r="C98" s="8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8"/>
      <c r="P98" s="8"/>
      <c r="Q98" s="8"/>
    </row>
    <row r="99" spans="1:17" s="27" customFormat="1" x14ac:dyDescent="0.25">
      <c r="A99" s="26"/>
      <c r="B99" s="26"/>
      <c r="C99" s="2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26"/>
      <c r="P99" s="26"/>
      <c r="Q99" s="26"/>
    </row>
    <row r="100" spans="1:17" s="27" customFormat="1" hidden="1" x14ac:dyDescent="0.25">
      <c r="A100" s="26"/>
      <c r="B100" s="26"/>
      <c r="C100" s="26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26"/>
      <c r="P100" s="26"/>
      <c r="Q100" s="26"/>
    </row>
    <row r="101" spans="1:17" s="27" customFormat="1" hidden="1" x14ac:dyDescent="0.25">
      <c r="A101" s="26"/>
      <c r="B101" s="26"/>
      <c r="C101" s="26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26"/>
      <c r="P101" s="26"/>
      <c r="Q101" s="26"/>
    </row>
    <row r="102" spans="1:17" hidden="1" x14ac:dyDescent="0.2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1:17" hidden="1" x14ac:dyDescent="0.2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1:17" hidden="1" x14ac:dyDescent="0.2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1:17" hidden="1" x14ac:dyDescent="0.2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1:17" hidden="1" x14ac:dyDescent="0.2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1:17" hidden="1" x14ac:dyDescent="0.2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1:17" hidden="1" x14ac:dyDescent="0.2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7" hidden="1" x14ac:dyDescent="0.2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7" hidden="1" x14ac:dyDescent="0.2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7" hidden="1" x14ac:dyDescent="0.2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1:17" hidden="1" x14ac:dyDescent="0.2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4:14" hidden="1" x14ac:dyDescent="0.2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spans="4:14" hidden="1" x14ac:dyDescent="0.2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4:14" hidden="1" x14ac:dyDescent="0.2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4:14" hidden="1" x14ac:dyDescent="0.2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4:14" hidden="1" x14ac:dyDescent="0.2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4:14" hidden="1" x14ac:dyDescent="0.2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4:14" hidden="1" x14ac:dyDescent="0.2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spans="4:14" hidden="1" x14ac:dyDescent="0.2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4:14" hidden="1" x14ac:dyDescent="0.2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</row>
    <row r="122" spans="4:14" hidden="1" x14ac:dyDescent="0.2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4:14" hidden="1" x14ac:dyDescent="0.2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4:14" hidden="1" x14ac:dyDescent="0.2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4:14" hidden="1" x14ac:dyDescent="0.2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4:14" hidden="1" x14ac:dyDescent="0.2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4:14" hidden="1" x14ac:dyDescent="0.2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4:14" hidden="1" x14ac:dyDescent="0.2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spans="4:14" hidden="1" x14ac:dyDescent="0.2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4:14" hidden="1" x14ac:dyDescent="0.2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spans="4:14" hidden="1" x14ac:dyDescent="0.2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4:14" hidden="1" x14ac:dyDescent="0.2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spans="4:14" hidden="1" x14ac:dyDescent="0.2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4:14" hidden="1" x14ac:dyDescent="0.2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4:14" hidden="1" x14ac:dyDescent="0.2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4:14" hidden="1" x14ac:dyDescent="0.2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4:14" hidden="1" x14ac:dyDescent="0.2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4:14" hidden="1" x14ac:dyDescent="0.2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4:14" hidden="1" x14ac:dyDescent="0.2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  <row r="140" spans="4:14" hidden="1" x14ac:dyDescent="0.2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  <row r="141" spans="4:14" hidden="1" x14ac:dyDescent="0.2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</row>
    <row r="142" spans="4:14" hidden="1" x14ac:dyDescent="0.2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spans="4:14" hidden="1" x14ac:dyDescent="0.2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spans="4:14" hidden="1" x14ac:dyDescent="0.2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</row>
    <row r="145" spans="4:14" hidden="1" x14ac:dyDescent="0.2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</row>
    <row r="146" spans="4:14" hidden="1" x14ac:dyDescent="0.2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</row>
    <row r="147" spans="4:14" hidden="1" x14ac:dyDescent="0.2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</row>
    <row r="148" spans="4:14" hidden="1" x14ac:dyDescent="0.2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</row>
    <row r="149" spans="4:14" hidden="1" x14ac:dyDescent="0.2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</row>
    <row r="150" spans="4:14" hidden="1" x14ac:dyDescent="0.2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</row>
    <row r="151" spans="4:14" hidden="1" x14ac:dyDescent="0.2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4:14" hidden="1" x14ac:dyDescent="0.2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</row>
    <row r="153" spans="4:14" hidden="1" x14ac:dyDescent="0.2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</row>
    <row r="154" spans="4:14" hidden="1" x14ac:dyDescent="0.2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</row>
    <row r="155" spans="4:14" hidden="1" x14ac:dyDescent="0.2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</row>
    <row r="156" spans="4:14" hidden="1" x14ac:dyDescent="0.2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4:14" hidden="1" x14ac:dyDescent="0.2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4:14" hidden="1" x14ac:dyDescent="0.2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</row>
    <row r="159" spans="4:14" hidden="1" x14ac:dyDescent="0.2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spans="4:14" hidden="1" x14ac:dyDescent="0.2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spans="4:14" hidden="1" x14ac:dyDescent="0.2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</row>
    <row r="162" spans="4:14" hidden="1" x14ac:dyDescent="0.2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</row>
    <row r="163" spans="4:14" hidden="1" x14ac:dyDescent="0.2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</row>
    <row r="164" spans="4:14" hidden="1" x14ac:dyDescent="0.2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</row>
    <row r="165" spans="4:14" hidden="1" x14ac:dyDescent="0.2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</row>
    <row r="166" spans="4:14" hidden="1" x14ac:dyDescent="0.2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</row>
    <row r="167" spans="4:14" hidden="1" x14ac:dyDescent="0.2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</row>
    <row r="168" spans="4:14" hidden="1" x14ac:dyDescent="0.2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</row>
    <row r="169" spans="4:14" hidden="1" x14ac:dyDescent="0.2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</row>
    <row r="170" spans="4:14" hidden="1" x14ac:dyDescent="0.2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</row>
    <row r="171" spans="4:14" hidden="1" x14ac:dyDescent="0.2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spans="4:14" hidden="1" x14ac:dyDescent="0.2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spans="4:14" hidden="1" x14ac:dyDescent="0.2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spans="4:14" hidden="1" x14ac:dyDescent="0.2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</row>
    <row r="175" spans="4:14" hidden="1" x14ac:dyDescent="0.2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</row>
    <row r="176" spans="4:14" hidden="1" x14ac:dyDescent="0.2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</row>
    <row r="177" spans="4:14" hidden="1" x14ac:dyDescent="0.2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</row>
    <row r="178" spans="4:14" hidden="1" x14ac:dyDescent="0.2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</row>
    <row r="179" spans="4:14" hidden="1" x14ac:dyDescent="0.2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</row>
    <row r="180" spans="4:14" hidden="1" x14ac:dyDescent="0.2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</row>
    <row r="181" spans="4:14" hidden="1" x14ac:dyDescent="0.2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  <row r="182" spans="4:14" hidden="1" x14ac:dyDescent="0.2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</row>
    <row r="183" spans="4:14" hidden="1" x14ac:dyDescent="0.2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spans="4:14" hidden="1" x14ac:dyDescent="0.2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</row>
    <row r="185" spans="4:14" hidden="1" x14ac:dyDescent="0.2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</row>
    <row r="186" spans="4:14" hidden="1" x14ac:dyDescent="0.2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</row>
    <row r="187" spans="4:14" hidden="1" x14ac:dyDescent="0.2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</sheetData>
  <sheetProtection formatRows="0"/>
  <autoFilter ref="A9:M28" xr:uid="{703F03C2-DF16-4B65-9BEA-6ADA56A69CB7}">
    <filterColumn colId="0">
      <filters blank="1">
        <filter val="Artículo 10 - Bono navideño."/>
        <filter val="Artículo 11 - Capacitación."/>
        <filter val="Artículo 12 - Bienestar."/>
        <filter val="Artículo 13 - Eventos y conmemoraciones."/>
        <filter val="Artículo 14 - Fondos educativos."/>
        <filter val="Artículo 15 - Telefonía."/>
        <filter val="Artículo 16 - Vehículos oficiales."/>
        <filter val="Artículo 17 - Adquisición de vehículos y maquinaria."/>
        <filter val="Artículo 18 - Fotocopiado, multicopiado e impresión."/>
        <filter val="Artículo 19 - Publicidad distrital."/>
        <filter val="Artículo 22 - Suscripciones."/>
        <filter val="Artículo 23 - Servicios públicos."/>
        <filter val="Artículo 7 - Horas extras, dominicales y festivos."/>
        <filter val="Artículo 8 - Viáticos y gastos de viaje."/>
        <filter val="Artículo 9 - Compensación por vacaciones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4">
    <mergeCell ref="A1:Z3"/>
    <mergeCell ref="Z9:Z10"/>
    <mergeCell ref="A32:D32"/>
    <mergeCell ref="B5:D5"/>
    <mergeCell ref="B6:D6"/>
    <mergeCell ref="B7:D7"/>
    <mergeCell ref="B9:J9"/>
    <mergeCell ref="A9:A10"/>
    <mergeCell ref="X9:X10"/>
    <mergeCell ref="Y9:Y10"/>
    <mergeCell ref="K9:K10"/>
    <mergeCell ref="L9:L10"/>
    <mergeCell ref="O9:V9"/>
    <mergeCell ref="M9:M10"/>
  </mergeCells>
  <conditionalFormatting sqref="Q11:Q28">
    <cfRule type="containsText" dxfId="14" priority="1" operator="containsText" text="SIN CAMBIOS">
      <formula>NOT(ISERROR(SEARCH("SIN CAMBIOS",Q11)))</formula>
    </cfRule>
    <cfRule type="containsText" dxfId="13" priority="2" operator="containsText" text="CAMBIÓ 2024">
      <formula>NOT(ISERROR(SEARCH("CAMBIÓ 2024",Q11)))</formula>
    </cfRule>
    <cfRule type="containsText" dxfId="12" priority="3" operator="containsText" text="CAMBIÓ 2023">
      <formula>NOT(ISERROR(SEARCH("CAMBIÓ 2023",Q11)))</formula>
    </cfRule>
    <cfRule type="containsText" dxfId="11" priority="4" operator="containsText" text="AMBAS MODIFICADAS">
      <formula>NOT(ISERROR(SEARCH("AMBAS MODIFICADAS",Q11)))</formula>
    </cfRule>
    <cfRule type="containsText" dxfId="10" priority="5" operator="containsText" text="Pendiente">
      <formula>NOT(ISERROR(SEARCH("Pendiente",Q11)))</formula>
    </cfRule>
  </conditionalFormatting>
  <dataValidations count="4">
    <dataValidation type="list" allowBlank="1" showInputMessage="1" showErrorMessage="1" sqref="B5" xr:uid="{9865A686-8587-4340-BC35-170CA9481ABF}">
      <formula1>Clasificacion</formula1>
    </dataValidation>
    <dataValidation type="list" allowBlank="1" showInputMessage="1" showErrorMessage="1" sqref="B6" xr:uid="{96748592-9AF5-4393-B2BD-BD35FFA09F2B}">
      <formula1>INDIRECT($B$5)</formula1>
    </dataValidation>
    <dataValidation type="list" allowBlank="1" showInputMessage="1" showErrorMessage="1" sqref="B7" xr:uid="{4D9740DE-C1DF-434E-A040-A3C902081676}">
      <formula1>INDIRECT(TRIM($B$5)&amp;"_"&amp;TRIM($B$6))</formula1>
    </dataValidation>
    <dataValidation type="textLength" allowBlank="1" showInputMessage="1" showErrorMessage="1" errorTitle=" Límite de caracteres" error="⚠ Máximo 290 caracteres permitidos" sqref="Z12 Z11 Z13:Z28 V11:V28" xr:uid="{38285860-F5DE-4A75-9F62-7FBCE7C5FAFC}">
      <formula1>0</formula1>
      <formula2>290</formula2>
    </dataValidation>
  </dataValidations>
  <pageMargins left="0.7" right="0.7" top="0.75" bottom="0.75" header="0.3" footer="0.3"/>
  <ignoredErrors>
    <ignoredError sqref="A33:C33 R34:T101 R32:R33 R29:T31 V29:V101 P29:P101 A68:D101 A29:D31 A34:D35 B32:D32 T11:U11 Y11 O29:O101 K11:K28 L11:M11 L12:L28 Q12:Q28 T12:U28 M12:M28 AA11 Y12:Y28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4FA6-612D-4E09-A5CB-97A0691A04D0}">
  <sheetPr filterMode="1"/>
  <dimension ref="A1:AA189"/>
  <sheetViews>
    <sheetView showGridLines="0" topLeftCell="O1" zoomScale="79" zoomScaleNormal="80" workbookViewId="0">
      <selection activeCell="X22" sqref="X22"/>
    </sheetView>
  </sheetViews>
  <sheetFormatPr baseColWidth="10" defaultColWidth="0" defaultRowHeight="14.45" customHeight="1" zeroHeight="1" outlineLevelRow="1" x14ac:dyDescent="0.25"/>
  <cols>
    <col min="1" max="1" width="51" style="8" customWidth="1"/>
    <col min="2" max="2" width="24.7109375" style="8" customWidth="1"/>
    <col min="3" max="3" width="25.28515625" style="8" customWidth="1"/>
    <col min="4" max="10" width="20.7109375" style="8" customWidth="1"/>
    <col min="11" max="11" width="19.85546875" style="8" customWidth="1"/>
    <col min="12" max="12" width="17.85546875" style="8" customWidth="1"/>
    <col min="13" max="13" width="40.7109375" style="8" customWidth="1"/>
    <col min="14" max="14" width="5.140625" style="8" customWidth="1"/>
    <col min="15" max="15" width="25.42578125" style="8" customWidth="1"/>
    <col min="16" max="16" width="25.28515625" style="8" customWidth="1"/>
    <col min="17" max="17" width="21" style="8" customWidth="1"/>
    <col min="18" max="18" width="26.140625" bestFit="1" customWidth="1"/>
    <col min="19" max="19" width="21.42578125" customWidth="1"/>
    <col min="20" max="21" width="21.28515625" customWidth="1"/>
    <col min="22" max="22" width="62.85546875" customWidth="1"/>
    <col min="23" max="23" width="5.7109375" customWidth="1"/>
    <col min="24" max="24" width="22.42578125" customWidth="1"/>
    <col min="25" max="25" width="23.42578125" customWidth="1"/>
    <col min="26" max="26" width="65.5703125" customWidth="1"/>
    <col min="27" max="27" width="0" hidden="1" customWidth="1"/>
    <col min="28" max="16384" width="11.42578125" hidden="1"/>
  </cols>
  <sheetData>
    <row r="1" spans="1:27" s="27" customFormat="1" ht="21" customHeight="1" x14ac:dyDescent="0.25">
      <c r="A1" s="156" t="s">
        <v>1981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</row>
    <row r="2" spans="1:27" s="27" customFormat="1" ht="14.4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</row>
    <row r="3" spans="1:27" s="27" customFormat="1" ht="14.4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</row>
    <row r="4" spans="1:27" s="27" customFormat="1" ht="1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 x14ac:dyDescent="0.25">
      <c r="A5" s="121" t="s">
        <v>1922</v>
      </c>
      <c r="B5" s="177" t="str">
        <f>+Información_IND_Austeridad_2025!B5</f>
        <v>FDL</v>
      </c>
      <c r="C5" s="177"/>
      <c r="D5" s="177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.75" x14ac:dyDescent="0.25">
      <c r="A6" s="121" t="s">
        <v>1</v>
      </c>
      <c r="B6" s="177" t="str">
        <f>+Información_IND_Austeridad_2025!B6</f>
        <v>GOBIERNO</v>
      </c>
      <c r="C6" s="177"/>
      <c r="D6" s="177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</row>
    <row r="7" spans="1:27" s="27" customFormat="1" ht="18.75" x14ac:dyDescent="0.25">
      <c r="A7" s="121" t="s">
        <v>1910</v>
      </c>
      <c r="B7" s="177" t="str">
        <f>+Información_IND_Austeridad_2025!B7</f>
        <v>0018-01 R</v>
      </c>
      <c r="C7" s="177"/>
      <c r="D7" s="177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.75" x14ac:dyDescent="0.25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46.9" customHeight="1" x14ac:dyDescent="0.25">
      <c r="A9" s="178" t="s">
        <v>1909</v>
      </c>
      <c r="B9" s="161" t="s">
        <v>1998</v>
      </c>
      <c r="C9" s="162"/>
      <c r="D9" s="162"/>
      <c r="E9" s="162"/>
      <c r="F9" s="162"/>
      <c r="G9" s="162"/>
      <c r="H9" s="162"/>
      <c r="I9" s="162"/>
      <c r="J9" s="163"/>
      <c r="K9" s="179" t="s">
        <v>2004</v>
      </c>
      <c r="L9" s="179" t="s">
        <v>2005</v>
      </c>
      <c r="M9" s="179" t="s">
        <v>2007</v>
      </c>
      <c r="O9" s="180" t="s">
        <v>2012</v>
      </c>
      <c r="P9" s="181"/>
      <c r="Q9" s="181"/>
      <c r="R9" s="181"/>
      <c r="S9" s="181"/>
      <c r="T9" s="181"/>
      <c r="U9" s="181"/>
      <c r="V9" s="182"/>
      <c r="X9" s="157" t="s">
        <v>2001</v>
      </c>
      <c r="Y9" s="157" t="s">
        <v>2000</v>
      </c>
      <c r="Z9" s="157" t="s">
        <v>2002</v>
      </c>
    </row>
    <row r="10" spans="1:27" s="27" customFormat="1" ht="21.75" customHeight="1" x14ac:dyDescent="0.25">
      <c r="A10" s="165"/>
      <c r="B10" s="101" t="s">
        <v>1989</v>
      </c>
      <c r="C10" s="101" t="s">
        <v>1990</v>
      </c>
      <c r="D10" s="101" t="s">
        <v>1991</v>
      </c>
      <c r="E10" s="101" t="s">
        <v>1992</v>
      </c>
      <c r="F10" s="101" t="s">
        <v>1993</v>
      </c>
      <c r="G10" s="101" t="s">
        <v>1994</v>
      </c>
      <c r="H10" s="101" t="s">
        <v>1995</v>
      </c>
      <c r="I10" s="101" t="s">
        <v>1996</v>
      </c>
      <c r="J10" s="101" t="s">
        <v>1997</v>
      </c>
      <c r="K10" s="167"/>
      <c r="L10" s="167"/>
      <c r="M10" s="171"/>
      <c r="O10" s="108" t="s">
        <v>1989</v>
      </c>
      <c r="P10" s="108" t="s">
        <v>1990</v>
      </c>
      <c r="Q10" s="108" t="s">
        <v>2006</v>
      </c>
      <c r="R10" s="108" t="s">
        <v>1991</v>
      </c>
      <c r="S10" s="108" t="s">
        <v>1995</v>
      </c>
      <c r="T10" s="108" t="s">
        <v>1996</v>
      </c>
      <c r="U10" s="108" t="s">
        <v>1997</v>
      </c>
      <c r="V10" s="108" t="s">
        <v>2013</v>
      </c>
      <c r="W10" s="114"/>
      <c r="X10" s="183"/>
      <c r="Y10" s="183"/>
      <c r="Z10" s="183"/>
    </row>
    <row r="11" spans="1:27" s="27" customFormat="1" ht="39.6" hidden="1" customHeight="1" x14ac:dyDescent="0.25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50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36">
        <v>0</v>
      </c>
      <c r="L11" s="52" t="str">
        <f xml:space="preserve"> IFERROR(ROUND((1-(K11/C11)),4),"No identifica meta")</f>
        <v>No identifica meta</v>
      </c>
      <c r="M11" s="77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/>
      <c r="P11" s="36"/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⏳ PENDIENTE</v>
      </c>
      <c r="R11" s="22" t="str">
        <f t="shared" ref="R11:R28" si="0" xml:space="preserve"> IFERROR((1-(O11/B11)),"No identifica meta o registro")</f>
        <v>No identifica meta o registro</v>
      </c>
      <c r="S11" s="31" t="str">
        <f>+IFERROR(P11-(P11*E11),"0")</f>
        <v>0</v>
      </c>
      <c r="T11" s="36" t="str">
        <f t="shared" ref="T11:T28" si="1">+IFERROR(S11-(S11*F11),"0")</f>
        <v>0</v>
      </c>
      <c r="U11" s="36" t="str">
        <f t="shared" ref="U11:U28" si="2">+IFERROR(T11-(T11*G11),"0")</f>
        <v>0</v>
      </c>
      <c r="V11" s="69"/>
      <c r="W11" s="60"/>
      <c r="X11" s="50"/>
      <c r="Y11" s="52" t="str">
        <f xml:space="preserve"> IFERROR(ROUND((1-(X11/P11)),4),"No identifica meta")</f>
        <v>No identifica meta</v>
      </c>
      <c r="Z11" s="75" t="s">
        <v>2008</v>
      </c>
      <c r="AA11" s="76">
        <f>+LEN(Z11)</f>
        <v>59</v>
      </c>
    </row>
    <row r="12" spans="1:27" s="27" customFormat="1" ht="34.9" hidden="1" customHeight="1" x14ac:dyDescent="0.25">
      <c r="A12" s="45" t="str">
        <v>Artículo 11 - Capacitación.</v>
      </c>
      <c r="B12" s="31">
        <v>0</v>
      </c>
      <c r="C12" s="31">
        <v>0</v>
      </c>
      <c r="D12" s="22" t="str">
        <f t="shared" ref="D12:D28" si="3" xml:space="preserve"> IFERROR(ROUND((1-(C12/B12)),4),"No formuló meta")</f>
        <v>No formuló meta</v>
      </c>
      <c r="E12" s="22" t="str">
        <f t="shared" ref="E12:E28" si="4" xml:space="preserve"> IFERROR(ROUND((1-(H12/C12)),4),"No formuló meta")</f>
        <v>No formuló meta</v>
      </c>
      <c r="F12" s="22" t="str">
        <f t="shared" ref="F12:G28" si="5" xml:space="preserve"> IFERROR(ROUND((1-(I12/H12)),4),"No formuló meta")</f>
        <v>No formuló meta</v>
      </c>
      <c r="G12" s="22" t="str">
        <f t="shared" si="5"/>
        <v>No formuló meta</v>
      </c>
      <c r="H12" s="31">
        <v>0</v>
      </c>
      <c r="I12" s="31">
        <v>0</v>
      </c>
      <c r="J12" s="31">
        <v>0</v>
      </c>
      <c r="K12" s="36">
        <v>0</v>
      </c>
      <c r="L12" s="52" t="str">
        <f t="shared" ref="L12:L28" si="6" xml:space="preserve"> IFERROR(ROUND((1-(K12/C12)),4),"No identifica meta")</f>
        <v>No identifica meta</v>
      </c>
      <c r="M12" s="77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/>
      <c r="P12" s="36"/>
      <c r="Q12" s="62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⏳ PENDIENTE</v>
      </c>
      <c r="R12" s="41" t="str">
        <f t="shared" si="0"/>
        <v>No identifica meta o registro</v>
      </c>
      <c r="S12" s="65" t="str">
        <f t="shared" ref="S12:S28" si="9">+IFERROR(P12-(P12*E12),"0")</f>
        <v>0</v>
      </c>
      <c r="T12" s="70" t="str">
        <f t="shared" si="1"/>
        <v>0</v>
      </c>
      <c r="U12" s="70" t="str">
        <f t="shared" si="2"/>
        <v>0</v>
      </c>
      <c r="V12" s="40"/>
      <c r="W12" s="61"/>
      <c r="X12" s="54"/>
      <c r="Y12" s="52" t="str">
        <f t="shared" ref="Y12:Y20" si="10" xml:space="preserve"> IFERROR(ROUND((1-(X12/C12)),4),"No identifica meta")</f>
        <v>No identifica meta</v>
      </c>
      <c r="Z12" s="73"/>
    </row>
    <row r="13" spans="1:27" s="27" customFormat="1" ht="34.9" hidden="1" customHeight="1" x14ac:dyDescent="0.25">
      <c r="A13" s="45" t="str">
        <v>Artículo 12 - Bienestar.</v>
      </c>
      <c r="B13" s="31">
        <v>0</v>
      </c>
      <c r="C13" s="31">
        <v>0</v>
      </c>
      <c r="D13" s="22" t="str">
        <f t="shared" si="3"/>
        <v>No formuló meta</v>
      </c>
      <c r="E13" s="22" t="str">
        <f t="shared" si="4"/>
        <v>No formuló meta</v>
      </c>
      <c r="F13" s="22" t="str">
        <f t="shared" si="5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36">
        <v>0</v>
      </c>
      <c r="L13" s="52" t="str">
        <f t="shared" si="6"/>
        <v>No identifica meta</v>
      </c>
      <c r="M13" s="77" t="str">
        <f t="shared" si="7"/>
        <v>Cumplio con la meta del indicador para la vigencia 2025.</v>
      </c>
      <c r="N13" s="58"/>
      <c r="O13" s="36"/>
      <c r="P13" s="36"/>
      <c r="Q13" s="62" t="str">
        <f t="shared" si="8"/>
        <v>⏳ PENDIENTE</v>
      </c>
      <c r="R13" s="41" t="str">
        <f t="shared" si="0"/>
        <v>No identifica meta o registro</v>
      </c>
      <c r="S13" s="65" t="str">
        <f t="shared" si="9"/>
        <v>0</v>
      </c>
      <c r="T13" s="70" t="str">
        <f t="shared" si="1"/>
        <v>0</v>
      </c>
      <c r="U13" s="70" t="str">
        <f t="shared" si="2"/>
        <v>0</v>
      </c>
      <c r="V13" s="40"/>
      <c r="W13" s="61"/>
      <c r="X13" s="54"/>
      <c r="Y13" s="52" t="str">
        <f t="shared" si="10"/>
        <v>No identifica meta</v>
      </c>
      <c r="Z13" s="73"/>
    </row>
    <row r="14" spans="1:27" s="27" customFormat="1" ht="34.9" hidden="1" customHeight="1" x14ac:dyDescent="0.25">
      <c r="A14" s="45" t="str">
        <v>Artículo 13 - Eventos y conmemoraciones.</v>
      </c>
      <c r="B14" s="31">
        <v>0</v>
      </c>
      <c r="C14" s="31">
        <v>0</v>
      </c>
      <c r="D14" s="22" t="str">
        <f t="shared" si="3"/>
        <v>No formuló meta</v>
      </c>
      <c r="E14" s="22" t="str">
        <f t="shared" si="4"/>
        <v>No formuló meta</v>
      </c>
      <c r="F14" s="22" t="str">
        <f t="shared" si="5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36">
        <v>0</v>
      </c>
      <c r="L14" s="52" t="str">
        <f t="shared" si="6"/>
        <v>No identifica meta</v>
      </c>
      <c r="M14" s="77" t="str">
        <f t="shared" si="7"/>
        <v>Cumplio con la meta del indicador para la vigencia 2025.</v>
      </c>
      <c r="N14" s="58"/>
      <c r="O14" s="36"/>
      <c r="P14" s="36"/>
      <c r="Q14" s="62" t="str">
        <f t="shared" si="8"/>
        <v>⏳ PENDIENTE</v>
      </c>
      <c r="R14" s="41" t="str">
        <f t="shared" si="0"/>
        <v>No identifica meta o registro</v>
      </c>
      <c r="S14" s="65" t="str">
        <f t="shared" si="9"/>
        <v>0</v>
      </c>
      <c r="T14" s="70" t="str">
        <f t="shared" si="1"/>
        <v>0</v>
      </c>
      <c r="U14" s="70" t="str">
        <f t="shared" si="2"/>
        <v>0</v>
      </c>
      <c r="V14" s="40"/>
      <c r="W14" s="61"/>
      <c r="X14" s="54"/>
      <c r="Y14" s="52" t="str">
        <f t="shared" si="10"/>
        <v>No identifica meta</v>
      </c>
      <c r="Z14" s="73"/>
    </row>
    <row r="15" spans="1:27" s="27" customFormat="1" ht="34.9" hidden="1" customHeight="1" x14ac:dyDescent="0.25">
      <c r="A15" s="45" t="str">
        <v>Artículo 14 - Fondos educativos.</v>
      </c>
      <c r="B15" s="31">
        <v>0</v>
      </c>
      <c r="C15" s="31">
        <v>0</v>
      </c>
      <c r="D15" s="22" t="str">
        <f t="shared" si="3"/>
        <v>No formuló meta</v>
      </c>
      <c r="E15" s="22" t="str">
        <f t="shared" si="4"/>
        <v>No formuló meta</v>
      </c>
      <c r="F15" s="22" t="str">
        <f t="shared" si="5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36">
        <v>0</v>
      </c>
      <c r="L15" s="52" t="str">
        <f t="shared" si="6"/>
        <v>No identifica meta</v>
      </c>
      <c r="M15" s="77" t="str">
        <f t="shared" si="7"/>
        <v>Cumplio con la meta del indicador para la vigencia 2025.</v>
      </c>
      <c r="N15" s="58"/>
      <c r="O15" s="36"/>
      <c r="P15" s="36"/>
      <c r="Q15" s="62" t="str">
        <f t="shared" si="8"/>
        <v>⏳ PENDIENTE</v>
      </c>
      <c r="R15" s="41" t="str">
        <f t="shared" si="0"/>
        <v>No identifica meta o registro</v>
      </c>
      <c r="S15" s="65" t="str">
        <f t="shared" si="9"/>
        <v>0</v>
      </c>
      <c r="T15" s="70" t="str">
        <f t="shared" si="1"/>
        <v>0</v>
      </c>
      <c r="U15" s="70" t="str">
        <f t="shared" si="2"/>
        <v>0</v>
      </c>
      <c r="V15" s="40"/>
      <c r="W15" s="61"/>
      <c r="X15" s="54"/>
      <c r="Y15" s="52" t="str">
        <f t="shared" si="10"/>
        <v>No identifica meta</v>
      </c>
      <c r="Z15" s="73"/>
    </row>
    <row r="16" spans="1:27" s="27" customFormat="1" ht="34.9" hidden="1" customHeight="1" x14ac:dyDescent="0.25">
      <c r="A16" s="45" t="str">
        <v>Artículo 15 - Telefonía.</v>
      </c>
      <c r="B16" s="31">
        <v>22378540</v>
      </c>
      <c r="C16" s="31">
        <v>36043000</v>
      </c>
      <c r="D16" s="22">
        <f t="shared" si="3"/>
        <v>-0.61060000000000003</v>
      </c>
      <c r="E16" s="22">
        <f t="shared" si="4"/>
        <v>5.1999999999999998E-2</v>
      </c>
      <c r="F16" s="22">
        <f t="shared" si="5"/>
        <v>1</v>
      </c>
      <c r="G16" s="22" t="str">
        <f t="shared" si="5"/>
        <v>No formuló meta</v>
      </c>
      <c r="H16" s="31">
        <v>34168764</v>
      </c>
      <c r="I16" s="31">
        <v>0</v>
      </c>
      <c r="J16" s="31">
        <v>0</v>
      </c>
      <c r="K16" s="36">
        <v>33975624</v>
      </c>
      <c r="L16" s="52">
        <f t="shared" si="6"/>
        <v>5.74E-2</v>
      </c>
      <c r="M16" s="77" t="str">
        <f t="shared" si="7"/>
        <v>Cumplio con la meta del indicador para la vigencia 2025.</v>
      </c>
      <c r="N16" s="58"/>
      <c r="O16" s="36"/>
      <c r="P16" s="36"/>
      <c r="Q16" s="62" t="str">
        <f t="shared" si="8"/>
        <v>⏳ PENDIENTE</v>
      </c>
      <c r="R16" s="41">
        <f t="shared" si="0"/>
        <v>1</v>
      </c>
      <c r="S16" s="65">
        <f t="shared" si="9"/>
        <v>0</v>
      </c>
      <c r="T16" s="70">
        <f t="shared" si="1"/>
        <v>0</v>
      </c>
      <c r="U16" s="70" t="str">
        <f t="shared" si="2"/>
        <v>0</v>
      </c>
      <c r="V16" s="40"/>
      <c r="W16" s="61"/>
      <c r="X16" s="54"/>
      <c r="Y16" s="52">
        <f t="shared" si="10"/>
        <v>1</v>
      </c>
      <c r="Z16" s="73"/>
    </row>
    <row r="17" spans="1:26" s="27" customFormat="1" ht="34.9" hidden="1" customHeight="1" x14ac:dyDescent="0.25">
      <c r="A17" s="45" t="str">
        <v>Artículo 16 - Vehículos oficiales.</v>
      </c>
      <c r="B17" s="31">
        <v>80000000</v>
      </c>
      <c r="C17" s="31">
        <v>30240690</v>
      </c>
      <c r="D17" s="22">
        <f t="shared" si="3"/>
        <v>0.622</v>
      </c>
      <c r="E17" s="22">
        <f t="shared" si="4"/>
        <v>5.1999999999999998E-2</v>
      </c>
      <c r="F17" s="22">
        <f t="shared" si="5"/>
        <v>1</v>
      </c>
      <c r="G17" s="22" t="str">
        <f t="shared" si="5"/>
        <v>No formuló meta</v>
      </c>
      <c r="H17" s="31">
        <v>28668174.120000001</v>
      </c>
      <c r="I17" s="31">
        <v>0</v>
      </c>
      <c r="J17" s="31">
        <v>0</v>
      </c>
      <c r="K17" s="36">
        <v>17045144</v>
      </c>
      <c r="L17" s="52">
        <f t="shared" si="6"/>
        <v>0.43640000000000001</v>
      </c>
      <c r="M17" s="77" t="str">
        <f t="shared" si="7"/>
        <v>Cumplio con la meta del indicador para la vigencia 2025.</v>
      </c>
      <c r="N17" s="58"/>
      <c r="O17" s="36"/>
      <c r="P17" s="36"/>
      <c r="Q17" s="62" t="str">
        <f t="shared" si="8"/>
        <v>⏳ PENDIENTE</v>
      </c>
      <c r="R17" s="41">
        <f t="shared" si="0"/>
        <v>1</v>
      </c>
      <c r="S17" s="65">
        <f t="shared" si="9"/>
        <v>0</v>
      </c>
      <c r="T17" s="70">
        <f t="shared" si="1"/>
        <v>0</v>
      </c>
      <c r="U17" s="70" t="str">
        <f t="shared" si="2"/>
        <v>0</v>
      </c>
      <c r="V17" s="40"/>
      <c r="W17" s="61"/>
      <c r="X17" s="54"/>
      <c r="Y17" s="52">
        <f t="shared" si="10"/>
        <v>1</v>
      </c>
      <c r="Z17" s="73"/>
    </row>
    <row r="18" spans="1:26" s="27" customFormat="1" ht="34.9" hidden="1" customHeight="1" x14ac:dyDescent="0.25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3"/>
        <v>No formuló meta</v>
      </c>
      <c r="E18" s="22" t="str">
        <f t="shared" si="4"/>
        <v>No formuló meta</v>
      </c>
      <c r="F18" s="22" t="str">
        <f t="shared" si="5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36">
        <v>0</v>
      </c>
      <c r="L18" s="52" t="str">
        <f t="shared" si="6"/>
        <v>No identifica meta</v>
      </c>
      <c r="M18" s="77" t="str">
        <f t="shared" si="7"/>
        <v>Cumplio con la meta del indicador para la vigencia 2025.</v>
      </c>
      <c r="N18" s="58"/>
      <c r="O18" s="36"/>
      <c r="P18" s="36"/>
      <c r="Q18" s="62" t="str">
        <f t="shared" si="8"/>
        <v>⏳ PENDIENTE</v>
      </c>
      <c r="R18" s="41" t="str">
        <f t="shared" si="0"/>
        <v>No identifica meta o registro</v>
      </c>
      <c r="S18" s="65" t="str">
        <f t="shared" si="9"/>
        <v>0</v>
      </c>
      <c r="T18" s="70" t="str">
        <f t="shared" si="1"/>
        <v>0</v>
      </c>
      <c r="U18" s="70" t="str">
        <f t="shared" si="2"/>
        <v>0</v>
      </c>
      <c r="V18" s="40"/>
      <c r="W18" s="61"/>
      <c r="X18" s="54"/>
      <c r="Y18" s="52" t="str">
        <f t="shared" si="10"/>
        <v>No identifica meta</v>
      </c>
      <c r="Z18" s="73"/>
    </row>
    <row r="19" spans="1:26" s="27" customFormat="1" ht="34.9" hidden="1" customHeight="1" x14ac:dyDescent="0.25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3"/>
        <v>No formuló meta</v>
      </c>
      <c r="E19" s="22" t="str">
        <f t="shared" si="4"/>
        <v>No formuló meta</v>
      </c>
      <c r="F19" s="22" t="str">
        <f t="shared" si="5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36">
        <v>0</v>
      </c>
      <c r="L19" s="52" t="str">
        <f t="shared" si="6"/>
        <v>No identifica meta</v>
      </c>
      <c r="M19" s="77" t="str">
        <f t="shared" si="7"/>
        <v>Cumplio con la meta del indicador para la vigencia 2025.</v>
      </c>
      <c r="N19" s="58"/>
      <c r="O19" s="36"/>
      <c r="P19" s="36"/>
      <c r="Q19" s="62" t="str">
        <f t="shared" si="8"/>
        <v>⏳ PENDIENTE</v>
      </c>
      <c r="R19" s="41" t="str">
        <f t="shared" si="0"/>
        <v>No identifica meta o registro</v>
      </c>
      <c r="S19" s="65" t="str">
        <f t="shared" si="9"/>
        <v>0</v>
      </c>
      <c r="T19" s="70" t="str">
        <f t="shared" si="1"/>
        <v>0</v>
      </c>
      <c r="U19" s="70" t="str">
        <f t="shared" si="2"/>
        <v>0</v>
      </c>
      <c r="V19" s="40"/>
      <c r="W19" s="61"/>
      <c r="X19" s="54"/>
      <c r="Y19" s="52" t="str">
        <f t="shared" si="10"/>
        <v>No identifica meta</v>
      </c>
      <c r="Z19" s="73"/>
    </row>
    <row r="20" spans="1:26" s="27" customFormat="1" ht="34.9" hidden="1" customHeight="1" x14ac:dyDescent="0.25">
      <c r="A20" s="45" t="str">
        <v>Artículo 19 - Publicidad distrital.</v>
      </c>
      <c r="B20" s="31">
        <v>0</v>
      </c>
      <c r="C20" s="31">
        <v>5000000</v>
      </c>
      <c r="D20" s="22" t="str">
        <f t="shared" si="3"/>
        <v>No formuló meta</v>
      </c>
      <c r="E20" s="22">
        <f t="shared" si="4"/>
        <v>5.1999999999999998E-2</v>
      </c>
      <c r="F20" s="22">
        <f t="shared" si="5"/>
        <v>1</v>
      </c>
      <c r="G20" s="22" t="str">
        <f t="shared" si="5"/>
        <v>No formuló meta</v>
      </c>
      <c r="H20" s="31">
        <v>4740000</v>
      </c>
      <c r="I20" s="31">
        <v>0</v>
      </c>
      <c r="J20" s="31">
        <v>0</v>
      </c>
      <c r="K20" s="36">
        <v>0</v>
      </c>
      <c r="L20" s="52">
        <f t="shared" si="6"/>
        <v>1</v>
      </c>
      <c r="M20" s="77" t="str">
        <f t="shared" si="7"/>
        <v>Cumplio con la meta del indicador para la vigencia 2025.</v>
      </c>
      <c r="N20" s="58"/>
      <c r="O20" s="36"/>
      <c r="P20" s="36"/>
      <c r="Q20" s="62" t="str">
        <f t="shared" si="8"/>
        <v>⏳ PENDIENTE</v>
      </c>
      <c r="R20" s="41" t="str">
        <f t="shared" si="0"/>
        <v>No identifica meta o registro</v>
      </c>
      <c r="S20" s="65">
        <f t="shared" si="9"/>
        <v>0</v>
      </c>
      <c r="T20" s="70">
        <f t="shared" si="1"/>
        <v>0</v>
      </c>
      <c r="U20" s="70" t="str">
        <f t="shared" si="2"/>
        <v>0</v>
      </c>
      <c r="V20" s="40"/>
      <c r="W20" s="61"/>
      <c r="X20" s="54"/>
      <c r="Y20" s="52">
        <f t="shared" si="10"/>
        <v>1</v>
      </c>
      <c r="Z20" s="73"/>
    </row>
    <row r="21" spans="1:26" ht="34.9" customHeight="1" x14ac:dyDescent="0.25">
      <c r="A21" s="45" t="str">
        <v>Artículo 20 - Cajas menores.</v>
      </c>
      <c r="B21" s="31">
        <v>0</v>
      </c>
      <c r="C21" s="31">
        <v>0</v>
      </c>
      <c r="D21" s="22" t="str">
        <f t="shared" si="3"/>
        <v>No formuló meta</v>
      </c>
      <c r="E21" s="22" t="str">
        <f t="shared" si="4"/>
        <v>No formuló meta</v>
      </c>
      <c r="F21" s="22" t="str">
        <f t="shared" si="5"/>
        <v>No formuló meta</v>
      </c>
      <c r="G21" s="22" t="str">
        <f t="shared" si="5"/>
        <v>No formuló meta</v>
      </c>
      <c r="H21" s="31">
        <v>0</v>
      </c>
      <c r="I21" s="31">
        <v>0</v>
      </c>
      <c r="J21" s="31">
        <v>0</v>
      </c>
      <c r="K21" s="122">
        <v>0</v>
      </c>
      <c r="L21" s="123" t="str">
        <f t="shared" si="6"/>
        <v>No identifica meta</v>
      </c>
      <c r="M21" s="124" t="str">
        <f t="shared" si="7"/>
        <v>Cumplio con la meta del indicador para la vigencia 2025.</v>
      </c>
      <c r="N21" s="115"/>
      <c r="O21" s="116">
        <v>3226300</v>
      </c>
      <c r="P21" s="116">
        <v>0</v>
      </c>
      <c r="Q21" s="90" t="str">
        <f t="shared" si="8"/>
        <v>⚠ CAMBIÓ 2023</v>
      </c>
      <c r="R21" s="125">
        <f xml:space="preserve"> IFERROR((1-(P21/O21)),"No identifica meta o registro")</f>
        <v>1</v>
      </c>
      <c r="S21" s="126" t="str">
        <f t="shared" si="9"/>
        <v>0</v>
      </c>
      <c r="T21" s="127" t="str">
        <f t="shared" si="1"/>
        <v>0</v>
      </c>
      <c r="U21" s="127" t="str">
        <f t="shared" si="2"/>
        <v>0</v>
      </c>
      <c r="V21" s="116" t="s">
        <v>2058</v>
      </c>
      <c r="W21" s="33"/>
      <c r="X21" s="117">
        <v>0</v>
      </c>
      <c r="Y21" s="125" t="str">
        <f xml:space="preserve"> IFERROR(ROUND((1-(X21/P21)),4),"No identifica meta")</f>
        <v>No identifica meta</v>
      </c>
      <c r="Z21" s="116" t="s">
        <v>2059</v>
      </c>
    </row>
    <row r="22" spans="1:26" ht="34.9" customHeight="1" x14ac:dyDescent="0.25">
      <c r="A22" s="46" t="str">
        <v>Artículo 21 - Mantenimiento o reparación de bienes inmuebles o muebles.</v>
      </c>
      <c r="B22" s="32">
        <v>0</v>
      </c>
      <c r="C22" s="32">
        <v>0</v>
      </c>
      <c r="D22" s="24" t="str">
        <f t="shared" si="3"/>
        <v>No formuló meta</v>
      </c>
      <c r="E22" s="24" t="str">
        <f t="shared" si="4"/>
        <v>No formuló meta</v>
      </c>
      <c r="F22" s="24" t="str">
        <f t="shared" si="5"/>
        <v>No formuló meta</v>
      </c>
      <c r="G22" s="24" t="str">
        <f t="shared" si="5"/>
        <v>No formuló meta</v>
      </c>
      <c r="H22" s="32">
        <v>0</v>
      </c>
      <c r="I22" s="32">
        <v>0</v>
      </c>
      <c r="J22" s="32">
        <v>0</v>
      </c>
      <c r="K22" s="32">
        <v>0</v>
      </c>
      <c r="L22" s="24" t="str">
        <f t="shared" si="6"/>
        <v>No identifica meta</v>
      </c>
      <c r="M22" s="104" t="str">
        <f>+IF(L22&gt;E22,"Cumplio con la meta del indicador para la vigencia 2025.",IF(L22="No","No se identificó meta o rubro.","No cumplio con la meta del indicador."))</f>
        <v>Cumplio con la meta del indicador para la vigencia 2025.</v>
      </c>
      <c r="N22" s="115"/>
      <c r="O22" s="118">
        <v>25569068</v>
      </c>
      <c r="P22" s="118">
        <v>24545476</v>
      </c>
      <c r="Q22" s="85" t="str">
        <f t="shared" si="8"/>
        <v>⚠ AMBAS MODIFICADAS</v>
      </c>
      <c r="R22" s="42">
        <f xml:space="preserve"> IFERROR((1-(P22/O22)),"No identifica meta o registro")</f>
        <v>4.0032432938110984E-2</v>
      </c>
      <c r="S22" s="67" t="str">
        <f t="shared" si="9"/>
        <v>0</v>
      </c>
      <c r="T22" s="112" t="str">
        <f t="shared" si="1"/>
        <v>0</v>
      </c>
      <c r="U22" s="112" t="str">
        <f t="shared" si="2"/>
        <v>0</v>
      </c>
      <c r="V22" s="118" t="s">
        <v>2061</v>
      </c>
      <c r="W22" s="33"/>
      <c r="X22" s="119">
        <v>48094299</v>
      </c>
      <c r="Y22" s="42">
        <f xml:space="preserve"> IFERROR(ROUND((1-(X22/P22)),4),"No identifica meta")</f>
        <v>-0.95940000000000003</v>
      </c>
      <c r="Z22" s="118" t="s">
        <v>2062</v>
      </c>
    </row>
    <row r="23" spans="1:26" s="27" customFormat="1" ht="34.9" hidden="1" customHeight="1" x14ac:dyDescent="0.25">
      <c r="A23" s="45" t="str">
        <v>Artículo 22 - Suscripciones.</v>
      </c>
      <c r="B23" s="31">
        <v>0</v>
      </c>
      <c r="C23" s="31">
        <v>0</v>
      </c>
      <c r="D23" s="22" t="str">
        <f t="shared" si="3"/>
        <v>No formuló meta</v>
      </c>
      <c r="E23" s="22" t="str">
        <f t="shared" si="4"/>
        <v>No formuló meta</v>
      </c>
      <c r="F23" s="22" t="str">
        <f t="shared" si="5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36">
        <v>0</v>
      </c>
      <c r="L23" s="52" t="str">
        <f t="shared" si="6"/>
        <v>No identifica meta</v>
      </c>
      <c r="M23" s="77" t="str">
        <f t="shared" si="7"/>
        <v>Cumplio con la meta del indicador para la vigencia 2025.</v>
      </c>
      <c r="N23" s="58"/>
      <c r="O23" s="36"/>
      <c r="P23" s="36"/>
      <c r="Q23" s="62" t="str">
        <f t="shared" si="8"/>
        <v>⏳ PENDIENTE</v>
      </c>
      <c r="R23" s="41" t="str">
        <f t="shared" si="0"/>
        <v>No identifica meta o registro</v>
      </c>
      <c r="S23" s="65" t="str">
        <f t="shared" si="9"/>
        <v>0</v>
      </c>
      <c r="T23" s="70" t="str">
        <f t="shared" si="1"/>
        <v>0</v>
      </c>
      <c r="U23" s="70" t="str">
        <f t="shared" si="2"/>
        <v>0</v>
      </c>
      <c r="V23" s="40"/>
      <c r="W23" s="61"/>
      <c r="X23" s="54"/>
      <c r="Y23" s="52" t="str">
        <f t="shared" ref="Y23:Y28" si="11" xml:space="preserve"> IFERROR(ROUND((1-(X23/C23)),4),"No identifica meta")</f>
        <v>No identifica meta</v>
      </c>
      <c r="Z23" s="73"/>
    </row>
    <row r="24" spans="1:26" s="27" customFormat="1" ht="34.9" hidden="1" customHeight="1" x14ac:dyDescent="0.25">
      <c r="A24" s="45" t="str">
        <v>Artículo 23 - Servicios públicos.</v>
      </c>
      <c r="B24" s="31">
        <v>98296000</v>
      </c>
      <c r="C24" s="31">
        <v>100863000</v>
      </c>
      <c r="D24" s="22">
        <f t="shared" si="3"/>
        <v>-2.6100000000000002E-2</v>
      </c>
      <c r="E24" s="22">
        <f t="shared" si="4"/>
        <v>5.1999999999999998E-2</v>
      </c>
      <c r="F24" s="22">
        <f t="shared" si="5"/>
        <v>1</v>
      </c>
      <c r="G24" s="22" t="str">
        <f t="shared" si="5"/>
        <v>No formuló meta</v>
      </c>
      <c r="H24" s="31">
        <v>95618124</v>
      </c>
      <c r="I24" s="31">
        <v>0</v>
      </c>
      <c r="J24" s="31">
        <v>0</v>
      </c>
      <c r="K24" s="36">
        <v>151850000</v>
      </c>
      <c r="L24" s="52">
        <f t="shared" si="6"/>
        <v>-0.50549999999999995</v>
      </c>
      <c r="M24" s="77" t="str">
        <f t="shared" si="7"/>
        <v>No cumplio con la meta del indicador.</v>
      </c>
      <c r="N24" s="58"/>
      <c r="O24" s="36"/>
      <c r="P24" s="36"/>
      <c r="Q24" s="62" t="str">
        <f t="shared" si="8"/>
        <v>⏳ PENDIENTE</v>
      </c>
      <c r="R24" s="41">
        <f t="shared" si="0"/>
        <v>1</v>
      </c>
      <c r="S24" s="65">
        <f t="shared" si="9"/>
        <v>0</v>
      </c>
      <c r="T24" s="70">
        <f t="shared" si="1"/>
        <v>0</v>
      </c>
      <c r="U24" s="70" t="str">
        <f t="shared" si="2"/>
        <v>0</v>
      </c>
      <c r="V24" s="40"/>
      <c r="W24" s="61"/>
      <c r="X24" s="54"/>
      <c r="Y24" s="52">
        <f t="shared" si="11"/>
        <v>1</v>
      </c>
      <c r="Z24" s="73"/>
    </row>
    <row r="25" spans="1:26" ht="34.9" hidden="1" customHeight="1" x14ac:dyDescent="0.25">
      <c r="A25" s="45" t="str">
        <v>Artículo 6 - Reducción del gasto en CPS profesionales y de apoyo a la gestión.</v>
      </c>
      <c r="B25" s="31">
        <v>17397895900</v>
      </c>
      <c r="C25" s="31">
        <v>11933218333</v>
      </c>
      <c r="D25" s="22">
        <f t="shared" si="3"/>
        <v>0.31409999999999999</v>
      </c>
      <c r="E25" s="22">
        <f t="shared" si="4"/>
        <v>0.01</v>
      </c>
      <c r="F25" s="22">
        <f t="shared" si="5"/>
        <v>0.03</v>
      </c>
      <c r="G25" s="22">
        <f t="shared" si="5"/>
        <v>0.02</v>
      </c>
      <c r="H25" s="31">
        <v>11813886149.67</v>
      </c>
      <c r="I25" s="31">
        <v>11459469565.179899</v>
      </c>
      <c r="J25" s="31">
        <v>11230280173.876301</v>
      </c>
      <c r="K25" s="51">
        <v>19231090070</v>
      </c>
      <c r="L25" s="20">
        <f t="shared" si="6"/>
        <v>-0.61160000000000003</v>
      </c>
      <c r="M25" s="78" t="str">
        <f t="shared" si="7"/>
        <v>No cumplio con la meta del indicador.</v>
      </c>
      <c r="N25" s="59"/>
      <c r="O25" s="23"/>
      <c r="P25" s="23"/>
      <c r="Q25" s="64" t="str">
        <f t="shared" si="8"/>
        <v>⏳ PENDIENTE</v>
      </c>
      <c r="R25" s="47">
        <f t="shared" si="0"/>
        <v>1</v>
      </c>
      <c r="S25" s="65">
        <f t="shared" si="9"/>
        <v>0</v>
      </c>
      <c r="T25" s="71">
        <f t="shared" si="1"/>
        <v>0</v>
      </c>
      <c r="U25" s="71">
        <f t="shared" si="2"/>
        <v>0</v>
      </c>
      <c r="V25" s="23"/>
      <c r="X25" s="55"/>
      <c r="Y25" s="57">
        <f t="shared" si="11"/>
        <v>1</v>
      </c>
      <c r="Z25" s="23"/>
    </row>
    <row r="26" spans="1:26" s="27" customFormat="1" ht="34.9" hidden="1" customHeight="1" x14ac:dyDescent="0.25">
      <c r="A26" s="45" t="str">
        <v>Artículo 7 - Horas extras, dominicales y festivos.</v>
      </c>
      <c r="B26" s="31">
        <v>0</v>
      </c>
      <c r="C26" s="31">
        <v>0</v>
      </c>
      <c r="D26" s="22" t="str">
        <f t="shared" si="3"/>
        <v>No formuló meta</v>
      </c>
      <c r="E26" s="22" t="str">
        <f t="shared" si="4"/>
        <v>No formuló meta</v>
      </c>
      <c r="F26" s="22" t="str">
        <f t="shared" si="5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36">
        <v>0</v>
      </c>
      <c r="L26" s="52" t="str">
        <f t="shared" si="6"/>
        <v>No identifica meta</v>
      </c>
      <c r="M26" s="77" t="str">
        <f t="shared" si="7"/>
        <v>Cumplio con la meta del indicador para la vigencia 2025.</v>
      </c>
      <c r="N26" s="58"/>
      <c r="O26" s="36"/>
      <c r="P26" s="36"/>
      <c r="Q26" s="62" t="str">
        <f t="shared" si="8"/>
        <v>⏳ PENDIENTE</v>
      </c>
      <c r="R26" s="41" t="str">
        <f t="shared" si="0"/>
        <v>No identifica meta o registro</v>
      </c>
      <c r="S26" s="65" t="str">
        <f t="shared" si="9"/>
        <v>0</v>
      </c>
      <c r="T26" s="70" t="str">
        <f t="shared" si="1"/>
        <v>0</v>
      </c>
      <c r="U26" s="70" t="str">
        <f t="shared" si="2"/>
        <v>0</v>
      </c>
      <c r="V26" s="40"/>
      <c r="W26" s="61"/>
      <c r="X26" s="54"/>
      <c r="Y26" s="52" t="str">
        <f t="shared" si="11"/>
        <v>No identifica meta</v>
      </c>
      <c r="Z26" s="73"/>
    </row>
    <row r="27" spans="1:26" s="27" customFormat="1" ht="34.9" hidden="1" customHeight="1" x14ac:dyDescent="0.25">
      <c r="A27" s="45" t="str">
        <v>Artículo 8 - Viáticos y gastos de viaje.</v>
      </c>
      <c r="B27" s="31">
        <v>0</v>
      </c>
      <c r="C27" s="31">
        <v>0</v>
      </c>
      <c r="D27" s="22" t="str">
        <f t="shared" si="3"/>
        <v>No formuló meta</v>
      </c>
      <c r="E27" s="22" t="str">
        <f t="shared" si="4"/>
        <v>No formuló meta</v>
      </c>
      <c r="F27" s="22" t="str">
        <f t="shared" si="5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36">
        <v>0</v>
      </c>
      <c r="L27" s="52" t="str">
        <f t="shared" si="6"/>
        <v>No identifica meta</v>
      </c>
      <c r="M27" s="77" t="str">
        <f t="shared" si="7"/>
        <v>Cumplio con la meta del indicador para la vigencia 2025.</v>
      </c>
      <c r="N27" s="58"/>
      <c r="O27" s="36"/>
      <c r="P27" s="36"/>
      <c r="Q27" s="62" t="str">
        <f t="shared" si="8"/>
        <v>⏳ PENDIENTE</v>
      </c>
      <c r="R27" s="41" t="str">
        <f t="shared" si="0"/>
        <v>No identifica meta o registro</v>
      </c>
      <c r="S27" s="65" t="str">
        <f t="shared" si="9"/>
        <v>0</v>
      </c>
      <c r="T27" s="70" t="str">
        <f t="shared" si="1"/>
        <v>0</v>
      </c>
      <c r="U27" s="70" t="str">
        <f t="shared" si="2"/>
        <v>0</v>
      </c>
      <c r="V27" s="40"/>
      <c r="W27" s="61"/>
      <c r="X27" s="54"/>
      <c r="Y27" s="52" t="str">
        <f t="shared" si="11"/>
        <v>No identifica meta</v>
      </c>
      <c r="Z27" s="73"/>
    </row>
    <row r="28" spans="1:26" s="27" customFormat="1" ht="34.9" hidden="1" customHeight="1" x14ac:dyDescent="0.25">
      <c r="A28" s="46" t="str">
        <v>Artículo 9 - Compensación por vacaciones.</v>
      </c>
      <c r="B28" s="32">
        <v>0</v>
      </c>
      <c r="C28" s="32">
        <v>0</v>
      </c>
      <c r="D28" s="24" t="str">
        <f t="shared" si="3"/>
        <v>No formuló meta</v>
      </c>
      <c r="E28" s="24" t="str">
        <f t="shared" si="4"/>
        <v>No formuló meta</v>
      </c>
      <c r="F28" s="24" t="str">
        <f t="shared" si="5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7">
        <v>0</v>
      </c>
      <c r="L28" s="53" t="str">
        <f t="shared" si="6"/>
        <v>No identifica meta</v>
      </c>
      <c r="M28" s="79" t="str">
        <f t="shared" si="7"/>
        <v>Cumplio con la meta del indicador para la vigencia 2025.</v>
      </c>
      <c r="N28" s="58"/>
      <c r="O28" s="37"/>
      <c r="P28" s="37"/>
      <c r="Q28" s="63" t="str">
        <f t="shared" si="8"/>
        <v>⏳ PENDIENTE</v>
      </c>
      <c r="R28" s="42" t="str">
        <f t="shared" si="0"/>
        <v>No identifica meta o registro</v>
      </c>
      <c r="S28" s="67" t="str">
        <f t="shared" si="9"/>
        <v>0</v>
      </c>
      <c r="T28" s="72" t="str">
        <f t="shared" si="1"/>
        <v>0</v>
      </c>
      <c r="U28" s="72" t="str">
        <f t="shared" si="2"/>
        <v>0</v>
      </c>
      <c r="V28" s="43"/>
      <c r="W28" s="61"/>
      <c r="X28" s="56"/>
      <c r="Y28" s="53" t="str">
        <f t="shared" si="11"/>
        <v>No identifica meta</v>
      </c>
      <c r="Z28" s="74"/>
    </row>
    <row r="29" spans="1:26" s="27" customFormat="1" ht="15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6" s="27" customFormat="1" ht="15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6" s="27" customFormat="1" ht="21" x14ac:dyDescent="0.25">
      <c r="A31" s="176" t="s">
        <v>1979</v>
      </c>
      <c r="B31" s="176"/>
      <c r="C31" s="176"/>
      <c r="D31" s="17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26" s="27" customFormat="1" ht="30" x14ac:dyDescent="0.25">
      <c r="A32" s="120" t="s">
        <v>1909</v>
      </c>
      <c r="B32" s="120" t="s">
        <v>1976</v>
      </c>
      <c r="C32" s="120" t="s">
        <v>1977</v>
      </c>
      <c r="D32" s="120" t="s">
        <v>1986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5"/>
      <c r="P32" s="26"/>
      <c r="Q32" s="26"/>
    </row>
    <row r="33" spans="1:17" s="27" customFormat="1" ht="15" x14ac:dyDescent="0.25">
      <c r="A33" s="26"/>
      <c r="B33" s="26"/>
      <c r="C33" s="26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  <c r="P33" s="26"/>
      <c r="Q33" s="26"/>
    </row>
    <row r="34" spans="1:17" s="27" customFormat="1" ht="15" x14ac:dyDescent="0.25">
      <c r="A34" s="26"/>
      <c r="B34" s="26"/>
      <c r="C34" s="26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  <c r="P34" s="26"/>
      <c r="Q34" s="26"/>
    </row>
    <row r="35" spans="1:17" s="27" customFormat="1" ht="15" x14ac:dyDescent="0.25">
      <c r="A35" s="26"/>
      <c r="B35" s="26"/>
      <c r="C35" s="26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  <c r="P35" s="26"/>
      <c r="Q35" s="26"/>
    </row>
    <row r="36" spans="1:17" s="27" customFormat="1" ht="15" x14ac:dyDescent="0.25">
      <c r="A36" s="26"/>
      <c r="B36" s="26"/>
      <c r="C36" s="26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26"/>
      <c r="Q36" s="26"/>
    </row>
    <row r="37" spans="1:17" s="27" customFormat="1" ht="15" x14ac:dyDescent="0.25">
      <c r="A37" s="26"/>
      <c r="B37" s="26"/>
      <c r="C37" s="26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26"/>
      <c r="Q37" s="26"/>
    </row>
    <row r="38" spans="1:17" s="27" customFormat="1" ht="15" x14ac:dyDescent="0.25">
      <c r="A38" s="26"/>
      <c r="B38" s="26"/>
      <c r="C38" s="26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5"/>
      <c r="P38" s="26"/>
      <c r="Q38" s="26"/>
    </row>
    <row r="39" spans="1:17" s="27" customFormat="1" ht="15" x14ac:dyDescent="0.25">
      <c r="A39" s="26"/>
      <c r="B39" s="26"/>
      <c r="C39" s="26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5"/>
      <c r="P39" s="26"/>
      <c r="Q39" s="26"/>
    </row>
    <row r="40" spans="1:17" s="27" customFormat="1" ht="15" hidden="1" outlineLevel="1" x14ac:dyDescent="0.25">
      <c r="A40" s="8"/>
      <c r="B40" s="8"/>
      <c r="C40" s="8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5"/>
      <c r="P40" s="8"/>
      <c r="Q40" s="8"/>
    </row>
    <row r="41" spans="1:17" s="27" customFormat="1" ht="15" hidden="1" outlineLevel="1" x14ac:dyDescent="0.25">
      <c r="A41" s="8"/>
      <c r="B41" s="8"/>
      <c r="C41" s="8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5"/>
      <c r="P41" s="8"/>
      <c r="Q41" s="8"/>
    </row>
    <row r="42" spans="1:17" s="27" customFormat="1" ht="15" hidden="1" outlineLevel="1" x14ac:dyDescent="0.25">
      <c r="A42" s="8"/>
      <c r="B42" s="8"/>
      <c r="C42" s="8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5"/>
      <c r="P42" s="8"/>
      <c r="Q42" s="8"/>
    </row>
    <row r="43" spans="1:17" s="27" customFormat="1" ht="15" hidden="1" outlineLevel="1" x14ac:dyDescent="0.25">
      <c r="A43" s="8"/>
      <c r="B43" s="8"/>
      <c r="C43" s="8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5"/>
      <c r="P43" s="8"/>
      <c r="Q43" s="8"/>
    </row>
    <row r="44" spans="1:17" s="27" customFormat="1" ht="15" hidden="1" outlineLevel="1" x14ac:dyDescent="0.25">
      <c r="A44" s="8"/>
      <c r="B44" s="8"/>
      <c r="C44" s="8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5"/>
      <c r="P44" s="8"/>
      <c r="Q44" s="8"/>
    </row>
    <row r="45" spans="1:17" s="27" customFormat="1" ht="15" hidden="1" outlineLevel="1" x14ac:dyDescent="0.25">
      <c r="A45" s="8"/>
      <c r="B45" s="8"/>
      <c r="C45" s="8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8"/>
      <c r="P45" s="8"/>
      <c r="Q45" s="8"/>
    </row>
    <row r="46" spans="1:17" s="27" customFormat="1" ht="15" hidden="1" outlineLevel="1" x14ac:dyDescent="0.25">
      <c r="A46" s="8"/>
      <c r="B46" s="8"/>
      <c r="C46" s="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8"/>
      <c r="P46" s="8"/>
      <c r="Q46" s="8"/>
    </row>
    <row r="47" spans="1:17" s="27" customFormat="1" ht="15" hidden="1" outlineLevel="1" x14ac:dyDescent="0.25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5" hidden="1" outlineLevel="1" x14ac:dyDescent="0.25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5" hidden="1" outlineLevel="1" x14ac:dyDescent="0.25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5" hidden="1" outlineLevel="1" x14ac:dyDescent="0.25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5" hidden="1" outlineLevel="1" x14ac:dyDescent="0.25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5" hidden="1" outlineLevel="1" x14ac:dyDescent="0.25">
      <c r="A52" s="8"/>
      <c r="B52" s="8"/>
      <c r="C52" s="8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8"/>
      <c r="P52" s="8"/>
      <c r="Q52" s="8"/>
    </row>
    <row r="53" spans="1:17" s="27" customFormat="1" ht="15" hidden="1" outlineLevel="1" x14ac:dyDescent="0.25">
      <c r="A53" s="8"/>
      <c r="B53" s="8"/>
      <c r="C53" s="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8"/>
      <c r="P53" s="8"/>
      <c r="Q53" s="8"/>
    </row>
    <row r="54" spans="1:17" s="27" customFormat="1" ht="15" hidden="1" outlineLevel="1" x14ac:dyDescent="0.25">
      <c r="A54" s="8"/>
      <c r="B54" s="8"/>
      <c r="C54" s="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8"/>
      <c r="P54" s="8"/>
      <c r="Q54" s="8"/>
    </row>
    <row r="55" spans="1:17" s="27" customFormat="1" ht="15" hidden="1" outlineLevel="1" x14ac:dyDescent="0.25">
      <c r="A55" s="8"/>
      <c r="B55" s="8"/>
      <c r="C55" s="8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8"/>
      <c r="P55" s="8"/>
      <c r="Q55" s="8"/>
    </row>
    <row r="56" spans="1:17" s="27" customFormat="1" ht="15" hidden="1" outlineLevel="1" x14ac:dyDescent="0.25">
      <c r="A56" s="8"/>
      <c r="B56" s="8"/>
      <c r="C56" s="8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8"/>
      <c r="P56" s="8"/>
      <c r="Q56" s="8"/>
    </row>
    <row r="57" spans="1:17" s="27" customFormat="1" ht="15" hidden="1" outlineLevel="1" x14ac:dyDescent="0.25">
      <c r="A57" s="8"/>
      <c r="B57" s="8"/>
      <c r="C57" s="8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8"/>
      <c r="P57" s="8"/>
      <c r="Q57" s="8"/>
    </row>
    <row r="58" spans="1:17" s="27" customFormat="1" ht="15" hidden="1" outlineLevel="1" x14ac:dyDescent="0.25">
      <c r="A58" s="8"/>
      <c r="B58" s="8"/>
      <c r="C58" s="8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8"/>
      <c r="P58" s="8"/>
      <c r="Q58" s="8"/>
    </row>
    <row r="59" spans="1:17" s="27" customFormat="1" ht="15" collapsed="1" x14ac:dyDescent="0.25">
      <c r="A59" s="26"/>
      <c r="B59" s="26"/>
      <c r="C59" s="26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26"/>
      <c r="P59" s="26"/>
      <c r="Q59" s="26"/>
    </row>
    <row r="60" spans="1:17" s="27" customFormat="1" ht="15" x14ac:dyDescent="0.25">
      <c r="A60" s="26"/>
      <c r="B60" s="26"/>
      <c r="C60" s="26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26"/>
      <c r="P60" s="26"/>
      <c r="Q60" s="26"/>
    </row>
    <row r="61" spans="1:17" s="27" customFormat="1" ht="15" x14ac:dyDescent="0.25">
      <c r="A61" s="26"/>
      <c r="B61" s="26"/>
      <c r="C61" s="26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26"/>
      <c r="P61" s="26"/>
      <c r="Q61" s="26"/>
    </row>
    <row r="62" spans="1:17" s="27" customFormat="1" ht="55.15" customHeight="1" x14ac:dyDescent="0.25">
      <c r="A62" s="176" t="s">
        <v>1980</v>
      </c>
      <c r="B62" s="176"/>
      <c r="C62" s="176"/>
      <c r="D62" s="176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26"/>
      <c r="P62" s="26"/>
      <c r="Q62" s="26"/>
    </row>
    <row r="63" spans="1:17" s="27" customFormat="1" ht="30" x14ac:dyDescent="0.25">
      <c r="A63" s="120" t="s">
        <v>1909</v>
      </c>
      <c r="B63" s="120" t="s">
        <v>1976</v>
      </c>
      <c r="C63" s="120" t="s">
        <v>1977</v>
      </c>
      <c r="D63" s="120" t="s">
        <v>1986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26"/>
      <c r="P63" s="26"/>
      <c r="Q63" s="26"/>
    </row>
    <row r="64" spans="1:17" s="27" customFormat="1" ht="15" x14ac:dyDescent="0.25">
      <c r="A64" s="26"/>
      <c r="B64" s="26"/>
      <c r="C64" s="26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26"/>
      <c r="P64" s="26"/>
      <c r="Q64" s="26"/>
    </row>
    <row r="65" spans="1:17" s="27" customFormat="1" ht="15" x14ac:dyDescent="0.25">
      <c r="A65" s="26"/>
      <c r="B65" s="26"/>
      <c r="C65" s="26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26"/>
      <c r="P65" s="26"/>
      <c r="Q65" s="26"/>
    </row>
    <row r="66" spans="1:17" s="27" customFormat="1" ht="15" x14ac:dyDescent="0.25">
      <c r="A66" s="26"/>
      <c r="B66" s="26"/>
      <c r="C66" s="2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26"/>
      <c r="P66" s="26"/>
      <c r="Q66" s="26"/>
    </row>
    <row r="67" spans="1:17" s="27" customFormat="1" ht="15" x14ac:dyDescent="0.25">
      <c r="A67" s="26"/>
      <c r="B67" s="26"/>
      <c r="C67" s="2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26"/>
      <c r="P67" s="26"/>
      <c r="Q67" s="26"/>
    </row>
    <row r="68" spans="1:17" s="27" customFormat="1" ht="15" x14ac:dyDescent="0.25">
      <c r="A68" s="26"/>
      <c r="B68" s="26"/>
      <c r="C68" s="2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26"/>
      <c r="P68" s="26"/>
      <c r="Q68" s="26"/>
    </row>
    <row r="69" spans="1:17" s="27" customFormat="1" ht="15" x14ac:dyDescent="0.25">
      <c r="A69" s="26"/>
      <c r="B69" s="26"/>
      <c r="C69" s="2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26"/>
      <c r="P69" s="26"/>
      <c r="Q69" s="26"/>
    </row>
    <row r="70" spans="1:17" s="27" customFormat="1" ht="15" x14ac:dyDescent="0.25">
      <c r="A70" s="26"/>
      <c r="B70" s="26"/>
      <c r="C70" s="26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26"/>
      <c r="P70" s="26"/>
      <c r="Q70" s="26"/>
    </row>
    <row r="71" spans="1:17" s="27" customFormat="1" ht="15" x14ac:dyDescent="0.25">
      <c r="A71" s="26"/>
      <c r="B71" s="26"/>
      <c r="C71" s="2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26"/>
      <c r="P71" s="26"/>
      <c r="Q71" s="26"/>
    </row>
    <row r="72" spans="1:17" s="27" customFormat="1" ht="15" x14ac:dyDescent="0.25">
      <c r="A72" s="26"/>
      <c r="B72" s="26"/>
      <c r="C72" s="26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26"/>
      <c r="P72" s="26"/>
      <c r="Q72" s="26"/>
    </row>
    <row r="73" spans="1:17" s="27" customFormat="1" ht="15" x14ac:dyDescent="0.25">
      <c r="A73" s="26"/>
      <c r="B73" s="26"/>
      <c r="C73" s="26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26"/>
      <c r="P73" s="26"/>
      <c r="Q73" s="26"/>
    </row>
    <row r="74" spans="1:17" s="27" customFormat="1" ht="15" x14ac:dyDescent="0.25">
      <c r="A74" s="26"/>
      <c r="B74" s="26"/>
      <c r="C74" s="26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26"/>
      <c r="P74" s="26"/>
      <c r="Q74" s="26"/>
    </row>
    <row r="75" spans="1:17" s="27" customFormat="1" ht="15" x14ac:dyDescent="0.25">
      <c r="A75" s="26"/>
      <c r="B75" s="26"/>
      <c r="C75" s="2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26"/>
      <c r="P75" s="26"/>
      <c r="Q75" s="26"/>
    </row>
    <row r="76" spans="1:17" s="27" customFormat="1" ht="15" x14ac:dyDescent="0.25">
      <c r="A76" s="26"/>
      <c r="B76" s="26"/>
      <c r="C76" s="26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26"/>
      <c r="P76" s="26"/>
      <c r="Q76" s="26"/>
    </row>
    <row r="77" spans="1:17" s="27" customFormat="1" ht="15" x14ac:dyDescent="0.25">
      <c r="A77" s="26"/>
      <c r="B77" s="26"/>
      <c r="C77" s="2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26"/>
      <c r="P77" s="26"/>
      <c r="Q77" s="26"/>
    </row>
    <row r="78" spans="1:17" s="27" customFormat="1" ht="15" x14ac:dyDescent="0.25">
      <c r="A78" s="26"/>
      <c r="B78" s="26"/>
      <c r="C78" s="2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26"/>
      <c r="P78" s="26"/>
      <c r="Q78" s="26"/>
    </row>
    <row r="79" spans="1:17" s="27" customFormat="1" ht="15" x14ac:dyDescent="0.25">
      <c r="A79" s="26"/>
      <c r="B79" s="26"/>
      <c r="C79" s="26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26"/>
      <c r="P79" s="26"/>
      <c r="Q79" s="26"/>
    </row>
    <row r="80" spans="1:17" s="27" customFormat="1" ht="15" x14ac:dyDescent="0.25">
      <c r="A80" s="26"/>
      <c r="B80" s="26"/>
      <c r="C80" s="2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26"/>
      <c r="P80" s="26"/>
      <c r="Q80" s="26"/>
    </row>
    <row r="81" spans="1:17" s="27" customFormat="1" ht="15" x14ac:dyDescent="0.25">
      <c r="A81" s="26"/>
      <c r="B81" s="26"/>
      <c r="C81" s="2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26"/>
      <c r="P81" s="26"/>
      <c r="Q81" s="26"/>
    </row>
    <row r="82" spans="1:17" s="27" customFormat="1" ht="15" x14ac:dyDescent="0.25">
      <c r="A82" s="26"/>
      <c r="B82" s="26"/>
      <c r="C82" s="2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26"/>
      <c r="P82" s="26"/>
      <c r="Q82" s="26"/>
    </row>
    <row r="83" spans="1:17" s="27" customFormat="1" ht="15" x14ac:dyDescent="0.25">
      <c r="A83" s="26"/>
      <c r="B83" s="26"/>
      <c r="C83" s="2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26"/>
      <c r="P83" s="26"/>
      <c r="Q83" s="26"/>
    </row>
    <row r="84" spans="1:17" s="27" customFormat="1" ht="15" x14ac:dyDescent="0.25">
      <c r="A84" s="26"/>
      <c r="B84" s="26"/>
      <c r="C84" s="2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26"/>
      <c r="P84" s="26"/>
      <c r="Q84" s="26"/>
    </row>
    <row r="85" spans="1:17" s="27" customFormat="1" ht="15" x14ac:dyDescent="0.25">
      <c r="A85" s="26"/>
      <c r="B85" s="26"/>
      <c r="C85" s="26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26"/>
      <c r="P85" s="26"/>
      <c r="Q85" s="26"/>
    </row>
    <row r="86" spans="1:17" s="27" customFormat="1" ht="15" x14ac:dyDescent="0.25">
      <c r="A86" s="26"/>
      <c r="B86" s="26"/>
      <c r="C86" s="2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26"/>
      <c r="P86" s="26"/>
      <c r="Q86" s="26"/>
    </row>
    <row r="87" spans="1:17" s="27" customFormat="1" ht="15" x14ac:dyDescent="0.25">
      <c r="A87" s="26"/>
      <c r="B87" s="26"/>
      <c r="C87" s="2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26"/>
      <c r="P87" s="26"/>
      <c r="Q87" s="26"/>
    </row>
    <row r="88" spans="1:17" s="27" customFormat="1" ht="15" x14ac:dyDescent="0.25">
      <c r="A88" s="26"/>
      <c r="B88" s="26"/>
      <c r="C88" s="26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26"/>
      <c r="P88" s="26"/>
      <c r="Q88" s="26"/>
    </row>
    <row r="89" spans="1:17" s="27" customFormat="1" ht="15" x14ac:dyDescent="0.25">
      <c r="A89" s="26"/>
      <c r="B89" s="26"/>
      <c r="C89" s="2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26"/>
      <c r="P89" s="26"/>
      <c r="Q89" s="26"/>
    </row>
    <row r="90" spans="1:17" s="27" customFormat="1" ht="15" x14ac:dyDescent="0.25">
      <c r="A90" s="26"/>
      <c r="B90" s="26"/>
      <c r="C90" s="26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26"/>
      <c r="P90" s="26"/>
      <c r="Q90" s="26"/>
    </row>
    <row r="91" spans="1:17" s="27" customFormat="1" ht="15" x14ac:dyDescent="0.25">
      <c r="A91" s="26"/>
      <c r="B91" s="26"/>
      <c r="C91" s="26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26"/>
      <c r="P91" s="26"/>
      <c r="Q91" s="26"/>
    </row>
    <row r="92" spans="1:17" s="27" customFormat="1" ht="15" x14ac:dyDescent="0.25">
      <c r="A92" s="26"/>
      <c r="B92" s="26"/>
      <c r="C92" s="2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26"/>
      <c r="P92" s="26"/>
      <c r="Q92" s="26"/>
    </row>
    <row r="93" spans="1:17" s="27" customFormat="1" ht="15" x14ac:dyDescent="0.25">
      <c r="A93" s="26"/>
      <c r="B93" s="26"/>
      <c r="C93" s="2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26"/>
      <c r="P93" s="26"/>
      <c r="Q93" s="26"/>
    </row>
    <row r="94" spans="1:17" s="27" customFormat="1" ht="15" x14ac:dyDescent="0.25">
      <c r="A94" s="26"/>
      <c r="B94" s="26"/>
      <c r="C94" s="26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26"/>
      <c r="P94" s="26"/>
      <c r="Q94" s="26"/>
    </row>
    <row r="95" spans="1:17" s="27" customFormat="1" ht="15" x14ac:dyDescent="0.25">
      <c r="A95" s="26"/>
      <c r="B95" s="26"/>
      <c r="C95" s="2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26"/>
      <c r="P95" s="26"/>
      <c r="Q95" s="26"/>
    </row>
    <row r="96" spans="1:17" s="27" customFormat="1" ht="15" x14ac:dyDescent="0.25">
      <c r="A96" s="26"/>
      <c r="B96" s="26"/>
      <c r="C96" s="26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26"/>
      <c r="P96" s="26"/>
      <c r="Q96" s="26"/>
    </row>
    <row r="97" spans="1:27" s="27" customFormat="1" ht="15" x14ac:dyDescent="0.25">
      <c r="A97" s="26"/>
      <c r="B97" s="26"/>
      <c r="C97" s="26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26"/>
      <c r="P97" s="26"/>
      <c r="Q97" s="26"/>
    </row>
    <row r="98" spans="1:27" s="27" customFormat="1" ht="15" hidden="1" x14ac:dyDescent="0.25">
      <c r="A98" s="26"/>
      <c r="B98" s="26"/>
      <c r="C98" s="26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26"/>
      <c r="P98" s="26"/>
      <c r="Q98" s="26"/>
    </row>
    <row r="99" spans="1:27" s="27" customFormat="1" ht="15" hidden="1" x14ac:dyDescent="0.25">
      <c r="A99" s="26"/>
      <c r="B99" s="26"/>
      <c r="C99" s="2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26"/>
      <c r="P99" s="26"/>
      <c r="Q99" s="26"/>
    </row>
    <row r="100" spans="1:27" ht="15" hidden="1" x14ac:dyDescent="0.2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spans="1:27" ht="15" hidden="1" x14ac:dyDescent="0.2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1:27" ht="15" hidden="1" x14ac:dyDescent="0.2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1:27" ht="15" hidden="1" x14ac:dyDescent="0.2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1:27" ht="15" hidden="1" x14ac:dyDescent="0.2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1:27" ht="15" hidden="1" x14ac:dyDescent="0.2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1:27" ht="15" hidden="1" x14ac:dyDescent="0.2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1:27" ht="15" hidden="1" x14ac:dyDescent="0.2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1:27" ht="15" hidden="1" x14ac:dyDescent="0.2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27" ht="15" hidden="1" x14ac:dyDescent="0.2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27" ht="15" hidden="1" x14ac:dyDescent="0.2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27" s="8" customFormat="1" ht="15" hidden="1" x14ac:dyDescent="0.2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R111"/>
      <c r="S111"/>
      <c r="T111"/>
      <c r="U111"/>
      <c r="V111"/>
      <c r="W111"/>
      <c r="X111"/>
      <c r="Y111"/>
      <c r="Z111"/>
      <c r="AA111"/>
    </row>
    <row r="112" spans="1:27" s="8" customFormat="1" ht="15" hidden="1" x14ac:dyDescent="0.2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R112"/>
      <c r="S112"/>
      <c r="T112"/>
      <c r="U112"/>
      <c r="V112"/>
      <c r="W112"/>
      <c r="X112"/>
      <c r="Y112"/>
      <c r="Z112"/>
      <c r="AA112"/>
    </row>
    <row r="113" spans="4:27" s="8" customFormat="1" ht="15" hidden="1" x14ac:dyDescent="0.2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R113"/>
      <c r="S113"/>
      <c r="T113"/>
      <c r="U113"/>
      <c r="V113"/>
      <c r="W113"/>
      <c r="X113"/>
      <c r="Y113"/>
      <c r="Z113"/>
      <c r="AA113"/>
    </row>
    <row r="114" spans="4:27" s="8" customFormat="1" ht="15" hidden="1" x14ac:dyDescent="0.2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R114"/>
      <c r="S114"/>
      <c r="T114"/>
      <c r="U114"/>
      <c r="V114"/>
      <c r="W114"/>
      <c r="X114"/>
      <c r="Y114"/>
      <c r="Z114"/>
      <c r="AA114"/>
    </row>
    <row r="115" spans="4:27" s="8" customFormat="1" ht="15" hidden="1" x14ac:dyDescent="0.2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R115"/>
      <c r="S115"/>
      <c r="T115"/>
      <c r="U115"/>
      <c r="V115"/>
      <c r="W115"/>
      <c r="X115"/>
      <c r="Y115"/>
      <c r="Z115"/>
      <c r="AA115"/>
    </row>
    <row r="116" spans="4:27" s="8" customFormat="1" ht="15" hidden="1" x14ac:dyDescent="0.2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R116"/>
      <c r="S116"/>
      <c r="T116"/>
      <c r="U116"/>
      <c r="V116"/>
      <c r="W116"/>
      <c r="X116"/>
      <c r="Y116"/>
      <c r="Z116"/>
      <c r="AA116"/>
    </row>
    <row r="117" spans="4:27" s="8" customFormat="1" ht="15" hidden="1" x14ac:dyDescent="0.2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R117"/>
      <c r="S117"/>
      <c r="T117"/>
      <c r="U117"/>
      <c r="V117"/>
      <c r="W117"/>
      <c r="X117"/>
      <c r="Y117"/>
      <c r="Z117"/>
      <c r="AA117"/>
    </row>
    <row r="118" spans="4:27" s="8" customFormat="1" ht="15" hidden="1" x14ac:dyDescent="0.2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R118"/>
      <c r="S118"/>
      <c r="T118"/>
      <c r="U118"/>
      <c r="V118"/>
      <c r="W118"/>
      <c r="X118"/>
      <c r="Y118"/>
      <c r="Z118"/>
      <c r="AA118"/>
    </row>
    <row r="119" spans="4:27" s="8" customFormat="1" ht="15" hidden="1" x14ac:dyDescent="0.2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R119"/>
      <c r="S119"/>
      <c r="T119"/>
      <c r="U119"/>
      <c r="V119"/>
      <c r="W119"/>
      <c r="X119"/>
      <c r="Y119"/>
      <c r="Z119"/>
      <c r="AA119"/>
    </row>
    <row r="120" spans="4:27" s="8" customFormat="1" ht="15" hidden="1" x14ac:dyDescent="0.2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R120"/>
      <c r="S120"/>
      <c r="T120"/>
      <c r="U120"/>
      <c r="V120"/>
      <c r="W120"/>
      <c r="X120"/>
      <c r="Y120"/>
      <c r="Z120"/>
      <c r="AA120"/>
    </row>
    <row r="121" spans="4:27" s="8" customFormat="1" ht="15" hidden="1" x14ac:dyDescent="0.2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R121"/>
      <c r="S121"/>
      <c r="T121"/>
      <c r="U121"/>
      <c r="V121"/>
      <c r="W121"/>
      <c r="X121"/>
      <c r="Y121"/>
      <c r="Z121"/>
      <c r="AA121"/>
    </row>
    <row r="122" spans="4:27" s="8" customFormat="1" ht="15" hidden="1" x14ac:dyDescent="0.2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R122"/>
      <c r="S122"/>
      <c r="T122"/>
      <c r="U122"/>
      <c r="V122"/>
      <c r="W122"/>
      <c r="X122"/>
      <c r="Y122"/>
      <c r="Z122"/>
      <c r="AA122"/>
    </row>
    <row r="123" spans="4:27" s="8" customFormat="1" ht="15" hidden="1" x14ac:dyDescent="0.2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R123"/>
      <c r="S123"/>
      <c r="T123"/>
      <c r="U123"/>
      <c r="V123"/>
      <c r="W123"/>
      <c r="X123"/>
      <c r="Y123"/>
      <c r="Z123"/>
      <c r="AA123"/>
    </row>
    <row r="124" spans="4:27" s="8" customFormat="1" ht="15" hidden="1" x14ac:dyDescent="0.2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R124"/>
      <c r="S124"/>
      <c r="T124"/>
      <c r="U124"/>
      <c r="V124"/>
      <c r="W124"/>
      <c r="X124"/>
      <c r="Y124"/>
      <c r="Z124"/>
      <c r="AA124"/>
    </row>
    <row r="125" spans="4:27" s="8" customFormat="1" ht="15" hidden="1" x14ac:dyDescent="0.2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R125"/>
      <c r="S125"/>
      <c r="T125"/>
      <c r="U125"/>
      <c r="V125"/>
      <c r="W125"/>
      <c r="X125"/>
      <c r="Y125"/>
      <c r="Z125"/>
      <c r="AA125"/>
    </row>
    <row r="126" spans="4:27" s="8" customFormat="1" ht="15" hidden="1" x14ac:dyDescent="0.2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R126"/>
      <c r="S126"/>
      <c r="T126"/>
      <c r="U126"/>
      <c r="V126"/>
      <c r="W126"/>
      <c r="X126"/>
      <c r="Y126"/>
      <c r="Z126"/>
      <c r="AA126"/>
    </row>
    <row r="127" spans="4:27" s="8" customFormat="1" ht="15" hidden="1" x14ac:dyDescent="0.2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R127"/>
      <c r="S127"/>
      <c r="T127"/>
      <c r="U127"/>
      <c r="V127"/>
      <c r="W127"/>
      <c r="X127"/>
      <c r="Y127"/>
      <c r="Z127"/>
      <c r="AA127"/>
    </row>
    <row r="128" spans="4:27" s="8" customFormat="1" ht="15" hidden="1" x14ac:dyDescent="0.2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R128"/>
      <c r="S128"/>
      <c r="T128"/>
      <c r="U128"/>
      <c r="V128"/>
      <c r="W128"/>
      <c r="X128"/>
      <c r="Y128"/>
      <c r="Z128"/>
      <c r="AA128"/>
    </row>
    <row r="129" spans="4:27" s="8" customFormat="1" ht="15" hidden="1" x14ac:dyDescent="0.2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R129"/>
      <c r="S129"/>
      <c r="T129"/>
      <c r="U129"/>
      <c r="V129"/>
      <c r="W129"/>
      <c r="X129"/>
      <c r="Y129"/>
      <c r="Z129"/>
      <c r="AA129"/>
    </row>
    <row r="130" spans="4:27" s="8" customFormat="1" ht="15" hidden="1" x14ac:dyDescent="0.2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R130"/>
      <c r="S130"/>
      <c r="T130"/>
      <c r="U130"/>
      <c r="V130"/>
      <c r="W130"/>
      <c r="X130"/>
      <c r="Y130"/>
      <c r="Z130"/>
      <c r="AA130"/>
    </row>
    <row r="131" spans="4:27" s="8" customFormat="1" ht="15" hidden="1" x14ac:dyDescent="0.2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R131"/>
      <c r="S131"/>
      <c r="T131"/>
      <c r="U131"/>
      <c r="V131"/>
      <c r="W131"/>
      <c r="X131"/>
      <c r="Y131"/>
      <c r="Z131"/>
      <c r="AA131"/>
    </row>
    <row r="132" spans="4:27" s="8" customFormat="1" ht="15" hidden="1" x14ac:dyDescent="0.2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R132"/>
      <c r="S132"/>
      <c r="T132"/>
      <c r="U132"/>
      <c r="V132"/>
      <c r="W132"/>
      <c r="X132"/>
      <c r="Y132"/>
      <c r="Z132"/>
      <c r="AA132"/>
    </row>
    <row r="133" spans="4:27" s="8" customFormat="1" ht="15" hidden="1" x14ac:dyDescent="0.2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R133"/>
      <c r="S133"/>
      <c r="T133"/>
      <c r="U133"/>
      <c r="V133"/>
      <c r="W133"/>
      <c r="X133"/>
      <c r="Y133"/>
      <c r="Z133"/>
      <c r="AA133"/>
    </row>
    <row r="134" spans="4:27" s="8" customFormat="1" ht="15" hidden="1" x14ac:dyDescent="0.2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R134"/>
      <c r="S134"/>
      <c r="T134"/>
      <c r="U134"/>
      <c r="V134"/>
      <c r="W134"/>
      <c r="X134"/>
      <c r="Y134"/>
      <c r="Z134"/>
      <c r="AA134"/>
    </row>
    <row r="135" spans="4:27" s="8" customFormat="1" ht="15" hidden="1" x14ac:dyDescent="0.2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R135"/>
      <c r="S135"/>
      <c r="T135"/>
      <c r="U135"/>
      <c r="V135"/>
      <c r="W135"/>
      <c r="X135"/>
      <c r="Y135"/>
      <c r="Z135"/>
      <c r="AA135"/>
    </row>
    <row r="136" spans="4:27" s="8" customFormat="1" ht="15" hidden="1" x14ac:dyDescent="0.2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R136"/>
      <c r="S136"/>
      <c r="T136"/>
      <c r="U136"/>
      <c r="V136"/>
      <c r="W136"/>
      <c r="X136"/>
      <c r="Y136"/>
      <c r="Z136"/>
      <c r="AA136"/>
    </row>
    <row r="137" spans="4:27" s="8" customFormat="1" ht="15" hidden="1" x14ac:dyDescent="0.2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R137"/>
      <c r="S137"/>
      <c r="T137"/>
      <c r="U137"/>
      <c r="V137"/>
      <c r="W137"/>
      <c r="X137"/>
      <c r="Y137"/>
      <c r="Z137"/>
      <c r="AA137"/>
    </row>
    <row r="138" spans="4:27" s="8" customFormat="1" ht="15" hidden="1" x14ac:dyDescent="0.2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R138"/>
      <c r="S138"/>
      <c r="T138"/>
      <c r="U138"/>
      <c r="V138"/>
      <c r="W138"/>
      <c r="X138"/>
      <c r="Y138"/>
      <c r="Z138"/>
      <c r="AA138"/>
    </row>
    <row r="139" spans="4:27" s="8" customFormat="1" ht="15" hidden="1" x14ac:dyDescent="0.2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R139"/>
      <c r="S139"/>
      <c r="T139"/>
      <c r="U139"/>
      <c r="V139"/>
      <c r="W139"/>
      <c r="X139"/>
      <c r="Y139"/>
      <c r="Z139"/>
      <c r="AA139"/>
    </row>
    <row r="140" spans="4:27" s="8" customFormat="1" ht="15" hidden="1" x14ac:dyDescent="0.2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R140"/>
      <c r="S140"/>
      <c r="T140"/>
      <c r="U140"/>
      <c r="V140"/>
      <c r="W140"/>
      <c r="X140"/>
      <c r="Y140"/>
      <c r="Z140"/>
      <c r="AA140"/>
    </row>
    <row r="141" spans="4:27" s="8" customFormat="1" ht="15" hidden="1" x14ac:dyDescent="0.2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R141"/>
      <c r="S141"/>
      <c r="T141"/>
      <c r="U141"/>
      <c r="V141"/>
      <c r="W141"/>
      <c r="X141"/>
      <c r="Y141"/>
      <c r="Z141"/>
      <c r="AA141"/>
    </row>
    <row r="142" spans="4:27" s="8" customFormat="1" ht="15" hidden="1" x14ac:dyDescent="0.2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R142"/>
      <c r="S142"/>
      <c r="T142"/>
      <c r="U142"/>
      <c r="V142"/>
      <c r="W142"/>
      <c r="X142"/>
      <c r="Y142"/>
      <c r="Z142"/>
      <c r="AA142"/>
    </row>
    <row r="143" spans="4:27" s="8" customFormat="1" ht="15" hidden="1" x14ac:dyDescent="0.2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R143"/>
      <c r="S143"/>
      <c r="T143"/>
      <c r="U143"/>
      <c r="V143"/>
      <c r="W143"/>
      <c r="X143"/>
      <c r="Y143"/>
      <c r="Z143"/>
      <c r="AA143"/>
    </row>
    <row r="144" spans="4:27" s="8" customFormat="1" ht="15" hidden="1" x14ac:dyDescent="0.2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R144"/>
      <c r="S144"/>
      <c r="T144"/>
      <c r="U144"/>
      <c r="V144"/>
      <c r="W144"/>
      <c r="X144"/>
      <c r="Y144"/>
      <c r="Z144"/>
      <c r="AA144"/>
    </row>
    <row r="145" spans="4:27" s="8" customFormat="1" ht="15" hidden="1" x14ac:dyDescent="0.2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R145"/>
      <c r="S145"/>
      <c r="T145"/>
      <c r="U145"/>
      <c r="V145"/>
      <c r="W145"/>
      <c r="X145"/>
      <c r="Y145"/>
      <c r="Z145"/>
      <c r="AA145"/>
    </row>
    <row r="146" spans="4:27" s="8" customFormat="1" ht="15" hidden="1" x14ac:dyDescent="0.2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R146"/>
      <c r="S146"/>
      <c r="T146"/>
      <c r="U146"/>
      <c r="V146"/>
      <c r="W146"/>
      <c r="X146"/>
      <c r="Y146"/>
      <c r="Z146"/>
      <c r="AA146"/>
    </row>
    <row r="147" spans="4:27" s="8" customFormat="1" ht="15" hidden="1" x14ac:dyDescent="0.2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R147"/>
      <c r="S147"/>
      <c r="T147"/>
      <c r="U147"/>
      <c r="V147"/>
      <c r="W147"/>
      <c r="X147"/>
      <c r="Y147"/>
      <c r="Z147"/>
      <c r="AA147"/>
    </row>
    <row r="148" spans="4:27" s="8" customFormat="1" ht="15" hidden="1" x14ac:dyDescent="0.2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R148"/>
      <c r="S148"/>
      <c r="T148"/>
      <c r="U148"/>
      <c r="V148"/>
      <c r="W148"/>
      <c r="X148"/>
      <c r="Y148"/>
      <c r="Z148"/>
      <c r="AA148"/>
    </row>
    <row r="149" spans="4:27" s="8" customFormat="1" ht="15" hidden="1" x14ac:dyDescent="0.2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R149"/>
      <c r="S149"/>
      <c r="T149"/>
      <c r="U149"/>
      <c r="V149"/>
      <c r="W149"/>
      <c r="X149"/>
      <c r="Y149"/>
      <c r="Z149"/>
      <c r="AA149"/>
    </row>
    <row r="150" spans="4:27" s="8" customFormat="1" ht="15" hidden="1" x14ac:dyDescent="0.2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R150"/>
      <c r="S150"/>
      <c r="T150"/>
      <c r="U150"/>
      <c r="V150"/>
      <c r="W150"/>
      <c r="X150"/>
      <c r="Y150"/>
      <c r="Z150"/>
      <c r="AA150"/>
    </row>
    <row r="151" spans="4:27" s="8" customFormat="1" ht="15" hidden="1" x14ac:dyDescent="0.2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R151"/>
      <c r="S151"/>
      <c r="T151"/>
      <c r="U151"/>
      <c r="V151"/>
      <c r="W151"/>
      <c r="X151"/>
      <c r="Y151"/>
      <c r="Z151"/>
      <c r="AA151"/>
    </row>
    <row r="152" spans="4:27" s="8" customFormat="1" ht="15" hidden="1" x14ac:dyDescent="0.2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R152"/>
      <c r="S152"/>
      <c r="T152"/>
      <c r="U152"/>
      <c r="V152"/>
      <c r="W152"/>
      <c r="X152"/>
      <c r="Y152"/>
      <c r="Z152"/>
      <c r="AA152"/>
    </row>
    <row r="153" spans="4:27" s="8" customFormat="1" ht="15" hidden="1" x14ac:dyDescent="0.2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R153"/>
      <c r="S153"/>
      <c r="T153"/>
      <c r="U153"/>
      <c r="V153"/>
      <c r="W153"/>
      <c r="X153"/>
      <c r="Y153"/>
      <c r="Z153"/>
      <c r="AA153"/>
    </row>
    <row r="154" spans="4:27" s="8" customFormat="1" ht="15" hidden="1" x14ac:dyDescent="0.2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R154"/>
      <c r="S154"/>
      <c r="T154"/>
      <c r="U154"/>
      <c r="V154"/>
      <c r="W154"/>
      <c r="X154"/>
      <c r="Y154"/>
      <c r="Z154"/>
      <c r="AA154"/>
    </row>
    <row r="155" spans="4:27" s="8" customFormat="1" ht="15" hidden="1" x14ac:dyDescent="0.2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R155"/>
      <c r="S155"/>
      <c r="T155"/>
      <c r="U155"/>
      <c r="V155"/>
      <c r="W155"/>
      <c r="X155"/>
      <c r="Y155"/>
      <c r="Z155"/>
      <c r="AA155"/>
    </row>
    <row r="156" spans="4:27" s="8" customFormat="1" ht="15" hidden="1" x14ac:dyDescent="0.2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R156"/>
      <c r="S156"/>
      <c r="T156"/>
      <c r="U156"/>
      <c r="V156"/>
      <c r="W156"/>
      <c r="X156"/>
      <c r="Y156"/>
      <c r="Z156"/>
      <c r="AA156"/>
    </row>
    <row r="157" spans="4:27" s="8" customFormat="1" ht="15" hidden="1" x14ac:dyDescent="0.2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R157"/>
      <c r="S157"/>
      <c r="T157"/>
      <c r="U157"/>
      <c r="V157"/>
      <c r="W157"/>
      <c r="X157"/>
      <c r="Y157"/>
      <c r="Z157"/>
      <c r="AA157"/>
    </row>
    <row r="158" spans="4:27" s="8" customFormat="1" ht="15" hidden="1" x14ac:dyDescent="0.2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R158"/>
      <c r="S158"/>
      <c r="T158"/>
      <c r="U158"/>
      <c r="V158"/>
      <c r="W158"/>
      <c r="X158"/>
      <c r="Y158"/>
      <c r="Z158"/>
      <c r="AA158"/>
    </row>
    <row r="159" spans="4:27" s="8" customFormat="1" ht="15" hidden="1" x14ac:dyDescent="0.2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R159"/>
      <c r="S159"/>
      <c r="T159"/>
      <c r="U159"/>
      <c r="V159"/>
      <c r="W159"/>
      <c r="X159"/>
      <c r="Y159"/>
      <c r="Z159"/>
      <c r="AA159"/>
    </row>
    <row r="160" spans="4:27" s="8" customFormat="1" ht="15" hidden="1" x14ac:dyDescent="0.2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R160"/>
      <c r="S160"/>
      <c r="T160"/>
      <c r="U160"/>
      <c r="V160"/>
      <c r="W160"/>
      <c r="X160"/>
      <c r="Y160"/>
      <c r="Z160"/>
      <c r="AA160"/>
    </row>
    <row r="161" spans="4:27" s="8" customFormat="1" ht="15" hidden="1" x14ac:dyDescent="0.2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R161"/>
      <c r="S161"/>
      <c r="T161"/>
      <c r="U161"/>
      <c r="V161"/>
      <c r="W161"/>
      <c r="X161"/>
      <c r="Y161"/>
      <c r="Z161"/>
      <c r="AA161"/>
    </row>
    <row r="162" spans="4:27" s="8" customFormat="1" ht="15" hidden="1" x14ac:dyDescent="0.2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R162"/>
      <c r="S162"/>
      <c r="T162"/>
      <c r="U162"/>
      <c r="V162"/>
      <c r="W162"/>
      <c r="X162"/>
      <c r="Y162"/>
      <c r="Z162"/>
      <c r="AA162"/>
    </row>
    <row r="163" spans="4:27" s="8" customFormat="1" ht="15" hidden="1" x14ac:dyDescent="0.2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R163"/>
      <c r="S163"/>
      <c r="T163"/>
      <c r="U163"/>
      <c r="V163"/>
      <c r="W163"/>
      <c r="X163"/>
      <c r="Y163"/>
      <c r="Z163"/>
      <c r="AA163"/>
    </row>
    <row r="164" spans="4:27" s="8" customFormat="1" ht="15" hidden="1" x14ac:dyDescent="0.2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R164"/>
      <c r="S164"/>
      <c r="T164"/>
      <c r="U164"/>
      <c r="V164"/>
      <c r="W164"/>
      <c r="X164"/>
      <c r="Y164"/>
      <c r="Z164"/>
      <c r="AA164"/>
    </row>
    <row r="165" spans="4:27" s="8" customFormat="1" ht="15" hidden="1" x14ac:dyDescent="0.2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R165"/>
      <c r="S165"/>
      <c r="T165"/>
      <c r="U165"/>
      <c r="V165"/>
      <c r="W165"/>
      <c r="X165"/>
      <c r="Y165"/>
      <c r="Z165"/>
      <c r="AA165"/>
    </row>
    <row r="166" spans="4:27" s="8" customFormat="1" ht="15" hidden="1" x14ac:dyDescent="0.2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R166"/>
      <c r="S166"/>
      <c r="T166"/>
      <c r="U166"/>
      <c r="V166"/>
      <c r="W166"/>
      <c r="X166"/>
      <c r="Y166"/>
      <c r="Z166"/>
      <c r="AA166"/>
    </row>
    <row r="167" spans="4:27" s="8" customFormat="1" ht="15" hidden="1" x14ac:dyDescent="0.2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R167"/>
      <c r="S167"/>
      <c r="T167"/>
      <c r="U167"/>
      <c r="V167"/>
      <c r="W167"/>
      <c r="X167"/>
      <c r="Y167"/>
      <c r="Z167"/>
      <c r="AA167"/>
    </row>
    <row r="168" spans="4:27" s="8" customFormat="1" ht="15" hidden="1" x14ac:dyDescent="0.2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R168"/>
      <c r="S168"/>
      <c r="T168"/>
      <c r="U168"/>
      <c r="V168"/>
      <c r="W168"/>
      <c r="X168"/>
      <c r="Y168"/>
      <c r="Z168"/>
      <c r="AA168"/>
    </row>
    <row r="169" spans="4:27" s="8" customFormat="1" ht="15" hidden="1" x14ac:dyDescent="0.2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R169"/>
      <c r="S169"/>
      <c r="T169"/>
      <c r="U169"/>
      <c r="V169"/>
      <c r="W169"/>
      <c r="X169"/>
      <c r="Y169"/>
      <c r="Z169"/>
      <c r="AA169"/>
    </row>
    <row r="170" spans="4:27" s="8" customFormat="1" ht="15" hidden="1" x14ac:dyDescent="0.2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R170"/>
      <c r="S170"/>
      <c r="T170"/>
      <c r="U170"/>
      <c r="V170"/>
      <c r="W170"/>
      <c r="X170"/>
      <c r="Y170"/>
      <c r="Z170"/>
      <c r="AA170"/>
    </row>
    <row r="171" spans="4:27" s="8" customFormat="1" ht="15" hidden="1" x14ac:dyDescent="0.2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R171"/>
      <c r="S171"/>
      <c r="T171"/>
      <c r="U171"/>
      <c r="V171"/>
      <c r="W171"/>
      <c r="X171"/>
      <c r="Y171"/>
      <c r="Z171"/>
      <c r="AA171"/>
    </row>
    <row r="172" spans="4:27" s="8" customFormat="1" ht="15" hidden="1" x14ac:dyDescent="0.2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R172"/>
      <c r="S172"/>
      <c r="T172"/>
      <c r="U172"/>
      <c r="V172"/>
      <c r="W172"/>
      <c r="X172"/>
      <c r="Y172"/>
      <c r="Z172"/>
      <c r="AA172"/>
    </row>
    <row r="173" spans="4:27" s="8" customFormat="1" ht="15" hidden="1" x14ac:dyDescent="0.2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R173"/>
      <c r="S173"/>
      <c r="T173"/>
      <c r="U173"/>
      <c r="V173"/>
      <c r="W173"/>
      <c r="X173"/>
      <c r="Y173"/>
      <c r="Z173"/>
      <c r="AA173"/>
    </row>
    <row r="174" spans="4:27" s="8" customFormat="1" ht="15" hidden="1" x14ac:dyDescent="0.2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R174"/>
      <c r="S174"/>
      <c r="T174"/>
      <c r="U174"/>
      <c r="V174"/>
      <c r="W174"/>
      <c r="X174"/>
      <c r="Y174"/>
      <c r="Z174"/>
      <c r="AA174"/>
    </row>
    <row r="175" spans="4:27" s="8" customFormat="1" ht="15" hidden="1" x14ac:dyDescent="0.2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R175"/>
      <c r="S175"/>
      <c r="T175"/>
      <c r="U175"/>
      <c r="V175"/>
      <c r="W175"/>
      <c r="X175"/>
      <c r="Y175"/>
      <c r="Z175"/>
      <c r="AA175"/>
    </row>
    <row r="176" spans="4:27" s="8" customFormat="1" ht="15" hidden="1" x14ac:dyDescent="0.2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R176"/>
      <c r="S176"/>
      <c r="T176"/>
      <c r="U176"/>
      <c r="V176"/>
      <c r="W176"/>
      <c r="X176"/>
      <c r="Y176"/>
      <c r="Z176"/>
      <c r="AA176"/>
    </row>
    <row r="177" spans="1:27" s="8" customFormat="1" ht="15" hidden="1" x14ac:dyDescent="0.2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R177"/>
      <c r="S177"/>
      <c r="T177"/>
      <c r="U177"/>
      <c r="V177"/>
      <c r="W177"/>
      <c r="X177"/>
      <c r="Y177"/>
      <c r="Z177"/>
      <c r="AA177"/>
    </row>
    <row r="178" spans="1:27" s="8" customFormat="1" ht="15" hidden="1" x14ac:dyDescent="0.2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R178"/>
      <c r="S178"/>
      <c r="T178"/>
      <c r="U178"/>
      <c r="V178"/>
      <c r="W178"/>
      <c r="X178"/>
      <c r="Y178"/>
      <c r="Z178"/>
      <c r="AA178"/>
    </row>
    <row r="179" spans="1:27" s="8" customFormat="1" ht="15" hidden="1" x14ac:dyDescent="0.2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R179"/>
      <c r="S179"/>
      <c r="T179"/>
      <c r="U179"/>
      <c r="V179"/>
      <c r="W179"/>
      <c r="X179"/>
      <c r="Y179"/>
      <c r="Z179"/>
      <c r="AA179"/>
    </row>
    <row r="180" spans="1:27" s="8" customFormat="1" ht="15" hidden="1" x14ac:dyDescent="0.2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R180"/>
      <c r="S180"/>
      <c r="T180"/>
      <c r="U180"/>
      <c r="V180"/>
      <c r="W180"/>
      <c r="X180"/>
      <c r="Y180"/>
      <c r="Z180"/>
      <c r="AA180"/>
    </row>
    <row r="181" spans="1:27" s="8" customFormat="1" ht="15" hidden="1" x14ac:dyDescent="0.2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R181"/>
      <c r="S181"/>
      <c r="T181"/>
      <c r="U181"/>
      <c r="V181"/>
      <c r="W181"/>
      <c r="X181"/>
      <c r="Y181"/>
      <c r="Z181"/>
      <c r="AA181"/>
    </row>
    <row r="182" spans="1:27" s="8" customFormat="1" ht="15" hidden="1" x14ac:dyDescent="0.2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R182"/>
      <c r="S182"/>
      <c r="T182"/>
      <c r="U182"/>
      <c r="V182"/>
      <c r="W182"/>
      <c r="X182"/>
      <c r="Y182"/>
      <c r="Z182"/>
      <c r="AA182"/>
    </row>
    <row r="183" spans="1:27" s="8" customFormat="1" ht="15" hidden="1" x14ac:dyDescent="0.2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R183"/>
      <c r="S183"/>
      <c r="T183"/>
      <c r="U183"/>
      <c r="V183"/>
      <c r="W183"/>
      <c r="X183"/>
      <c r="Y183"/>
      <c r="Z183"/>
      <c r="AA183"/>
    </row>
    <row r="184" spans="1:27" s="8" customFormat="1" ht="15" hidden="1" x14ac:dyDescent="0.2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R184"/>
      <c r="S184"/>
      <c r="T184"/>
      <c r="U184"/>
      <c r="V184"/>
      <c r="W184"/>
      <c r="X184"/>
      <c r="Y184"/>
      <c r="Z184"/>
      <c r="AA184"/>
    </row>
    <row r="185" spans="1:27" s="8" customFormat="1" ht="15" hidden="1" x14ac:dyDescent="0.2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R185"/>
      <c r="S185"/>
      <c r="T185"/>
      <c r="U185"/>
      <c r="V185"/>
      <c r="W185"/>
      <c r="X185"/>
      <c r="Y185"/>
      <c r="Z185"/>
      <c r="AA185"/>
    </row>
    <row r="186" spans="1:27" ht="14.45" hidden="1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7" ht="14.45" hidden="1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7" ht="14.45" hidden="1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7" ht="14.45" hidden="1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7"/>
      <c r="S189" s="27"/>
      <c r="T189" s="27"/>
      <c r="U189" s="27"/>
      <c r="V189" s="27"/>
      <c r="W189" s="27"/>
      <c r="X189" s="27"/>
      <c r="Y189" s="27"/>
      <c r="Z189" s="27"/>
    </row>
  </sheetData>
  <sheetProtection algorithmName="SHA-512" hashValue="bwFksDAoT3CUv1uEIoMxFy50Kttajq0FRQEs/6FmaGJOjNsB5NHJYzKEYARgMsnqwvvT9V4VTS906HId+lrtuw==" saltValue="O27v+RfkGvpjv3xQb0emww==" spinCount="100000" sheet="1" formatRows="0" insertRows="0"/>
  <autoFilter ref="A9:M28" xr:uid="{95424FA6-612D-4E09-A5CB-97A0691A04D0}">
    <filterColumn colId="0">
      <filters blank="1">
        <filter val="Artículo 20 - Cajas menores."/>
        <filter val="Artículo 21 - Mantenimiento o reparación de bienes inmuebles o muebles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5">
    <mergeCell ref="A31:D31"/>
    <mergeCell ref="A62:D62"/>
    <mergeCell ref="A1:Z3"/>
    <mergeCell ref="B5:D5"/>
    <mergeCell ref="B6:D6"/>
    <mergeCell ref="B7:D7"/>
    <mergeCell ref="A9:A10"/>
    <mergeCell ref="B9:J9"/>
    <mergeCell ref="K9:K10"/>
    <mergeCell ref="L9:L10"/>
    <mergeCell ref="M9:M10"/>
    <mergeCell ref="O9:V9"/>
    <mergeCell ref="X9:X10"/>
    <mergeCell ref="Y9:Y10"/>
    <mergeCell ref="Z9:Z10"/>
  </mergeCells>
  <conditionalFormatting sqref="Q11:Q28">
    <cfRule type="containsText" dxfId="9" priority="1" operator="containsText" text="SIN CAMBIOS">
      <formula>NOT(ISERROR(SEARCH("SIN CAMBIOS",Q11)))</formula>
    </cfRule>
    <cfRule type="containsText" dxfId="8" priority="2" operator="containsText" text="CAMBIÓ 2024">
      <formula>NOT(ISERROR(SEARCH("CAMBIÓ 2024",Q11)))</formula>
    </cfRule>
    <cfRule type="containsText" dxfId="7" priority="3" operator="containsText" text="CAMBIÓ 2023">
      <formula>NOT(ISERROR(SEARCH("CAMBIÓ 2023",Q11)))</formula>
    </cfRule>
    <cfRule type="containsText" dxfId="6" priority="4" operator="containsText" text="AMBAS MODIFICADAS">
      <formula>NOT(ISERROR(SEARCH("AMBAS MODIFICADAS",Q11)))</formula>
    </cfRule>
    <cfRule type="containsText" dxfId="5" priority="5" operator="containsText" text="Pendiente">
      <formula>NOT(ISERROR(SEARCH("Pendiente",Q11)))</formula>
    </cfRule>
  </conditionalFormatting>
  <dataValidations count="1">
    <dataValidation type="textLength" allowBlank="1" showInputMessage="1" showErrorMessage="1" errorTitle=" Límite de caracteres" error="⚠ Máximo 290 caracteres permitidos" sqref="Z11:Z28 V11:V28" xr:uid="{24EEA892-67BA-44AE-8A1C-1B3675058327}">
      <formula1>0</formula1>
      <formula2>290</formula2>
    </dataValidation>
  </dataValidations>
  <pageMargins left="0.7" right="0.7" top="0.75" bottom="0.75" header="0.3" footer="0.3"/>
  <ignoredErrors>
    <ignoredError sqref="B5:D7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2FEA-47B0-49C8-8467-EF089D3715AC}">
  <sheetPr filterMode="1"/>
  <dimension ref="A1:AA140"/>
  <sheetViews>
    <sheetView showGridLines="0" tabSelected="1" zoomScale="79" zoomScaleNormal="80" workbookViewId="0">
      <selection activeCell="S25" sqref="S25:U25"/>
    </sheetView>
  </sheetViews>
  <sheetFormatPr baseColWidth="10" defaultColWidth="0" defaultRowHeight="14.45" customHeight="1" zeroHeight="1" x14ac:dyDescent="0.25"/>
  <cols>
    <col min="1" max="1" width="51" style="8" customWidth="1"/>
    <col min="2" max="2" width="24.7109375" style="8" customWidth="1"/>
    <col min="3" max="3" width="25.28515625" style="8" customWidth="1"/>
    <col min="4" max="10" width="20.7109375" style="8" customWidth="1"/>
    <col min="11" max="11" width="18.7109375" style="8" customWidth="1"/>
    <col min="12" max="12" width="17.85546875" style="8" customWidth="1"/>
    <col min="13" max="13" width="40.7109375" style="8" customWidth="1"/>
    <col min="14" max="14" width="5.140625" style="8" customWidth="1"/>
    <col min="15" max="15" width="25.42578125" style="8" customWidth="1"/>
    <col min="16" max="16" width="25.28515625" style="8" customWidth="1"/>
    <col min="17" max="17" width="22.85546875" style="8" customWidth="1"/>
    <col min="18" max="18" width="26.140625" bestFit="1" customWidth="1"/>
    <col min="19" max="19" width="21.42578125" customWidth="1"/>
    <col min="20" max="21" width="21.28515625" customWidth="1"/>
    <col min="22" max="22" width="62.85546875" customWidth="1"/>
    <col min="23" max="23" width="5.7109375" customWidth="1"/>
    <col min="24" max="24" width="22.42578125" customWidth="1"/>
    <col min="25" max="25" width="23.42578125" customWidth="1"/>
    <col min="26" max="26" width="65.5703125" customWidth="1"/>
    <col min="27" max="27" width="0" hidden="1" customWidth="1"/>
    <col min="28" max="16384" width="11.42578125" hidden="1"/>
  </cols>
  <sheetData>
    <row r="1" spans="1:27" s="27" customFormat="1" ht="21" customHeight="1" x14ac:dyDescent="0.25">
      <c r="A1" s="156" t="s">
        <v>1982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</row>
    <row r="2" spans="1:27" s="27" customFormat="1" ht="14.4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</row>
    <row r="3" spans="1:27" s="27" customFormat="1" ht="14.4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</row>
    <row r="4" spans="1:27" s="27" customFormat="1" ht="1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27" s="27" customFormat="1" ht="15" customHeight="1" x14ac:dyDescent="0.25">
      <c r="A5" s="121" t="s">
        <v>1922</v>
      </c>
      <c r="B5" s="177" t="str">
        <f>+Información_IND_Austeridad_2025!B5</f>
        <v>FDL</v>
      </c>
      <c r="C5" s="177"/>
      <c r="D5" s="177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26"/>
      <c r="Q5" s="26"/>
    </row>
    <row r="6" spans="1:27" s="27" customFormat="1" ht="18.75" x14ac:dyDescent="0.25">
      <c r="A6" s="121" t="s">
        <v>1</v>
      </c>
      <c r="B6" s="177" t="str">
        <f>+Información_IND_Austeridad_2025!B6</f>
        <v>GOBIERNO</v>
      </c>
      <c r="C6" s="177"/>
      <c r="D6" s="177"/>
      <c r="E6" s="39"/>
      <c r="F6" s="39"/>
      <c r="G6" s="39"/>
      <c r="H6" s="39"/>
      <c r="I6" s="39"/>
      <c r="J6" s="39"/>
      <c r="K6" s="39"/>
      <c r="L6" s="39"/>
      <c r="M6" s="39"/>
      <c r="N6" s="39"/>
      <c r="O6" s="26"/>
      <c r="P6" s="26"/>
      <c r="Q6" s="26"/>
    </row>
    <row r="7" spans="1:27" s="27" customFormat="1" ht="18.75" x14ac:dyDescent="0.25">
      <c r="A7" s="121" t="s">
        <v>1910</v>
      </c>
      <c r="B7" s="177" t="str">
        <f>+Información_IND_Austeridad_2025!B7</f>
        <v>0018-01 R</v>
      </c>
      <c r="C7" s="177"/>
      <c r="D7" s="177"/>
      <c r="E7" s="39"/>
      <c r="F7" s="39"/>
      <c r="G7" s="39"/>
      <c r="H7" s="39"/>
      <c r="I7" s="39"/>
      <c r="J7" s="39"/>
      <c r="K7" s="39"/>
      <c r="L7" s="39"/>
      <c r="M7" s="39"/>
      <c r="N7" s="39"/>
      <c r="O7" s="26"/>
      <c r="P7" s="26"/>
      <c r="Q7" s="26"/>
    </row>
    <row r="8" spans="1:27" s="27" customFormat="1" ht="18.75" x14ac:dyDescent="0.25">
      <c r="A8" s="2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26"/>
    </row>
    <row r="9" spans="1:27" s="27" customFormat="1" ht="46.9" customHeight="1" x14ac:dyDescent="0.25">
      <c r="A9" s="178" t="s">
        <v>1909</v>
      </c>
      <c r="B9" s="161" t="s">
        <v>1998</v>
      </c>
      <c r="C9" s="162"/>
      <c r="D9" s="162"/>
      <c r="E9" s="162"/>
      <c r="F9" s="162"/>
      <c r="G9" s="162"/>
      <c r="H9" s="162"/>
      <c r="I9" s="162"/>
      <c r="J9" s="163"/>
      <c r="K9" s="179" t="s">
        <v>2010</v>
      </c>
      <c r="L9" s="179" t="s">
        <v>2005</v>
      </c>
      <c r="M9" s="179" t="s">
        <v>2007</v>
      </c>
      <c r="O9" s="180" t="s">
        <v>2012</v>
      </c>
      <c r="P9" s="181"/>
      <c r="Q9" s="181"/>
      <c r="R9" s="181"/>
      <c r="S9" s="181"/>
      <c r="T9" s="181"/>
      <c r="U9" s="181"/>
      <c r="V9" s="182"/>
      <c r="X9" s="157" t="s">
        <v>2001</v>
      </c>
      <c r="Y9" s="157" t="s">
        <v>2000</v>
      </c>
      <c r="Z9" s="157" t="s">
        <v>2002</v>
      </c>
    </row>
    <row r="10" spans="1:27" s="27" customFormat="1" ht="21.75" customHeight="1" x14ac:dyDescent="0.25">
      <c r="A10" s="185"/>
      <c r="B10" s="130" t="s">
        <v>1989</v>
      </c>
      <c r="C10" s="130" t="s">
        <v>1990</v>
      </c>
      <c r="D10" s="130" t="s">
        <v>1991</v>
      </c>
      <c r="E10" s="130" t="s">
        <v>1992</v>
      </c>
      <c r="F10" s="130" t="s">
        <v>1993</v>
      </c>
      <c r="G10" s="130" t="s">
        <v>1994</v>
      </c>
      <c r="H10" s="130" t="s">
        <v>1995</v>
      </c>
      <c r="I10" s="130" t="s">
        <v>1996</v>
      </c>
      <c r="J10" s="130" t="s">
        <v>1997</v>
      </c>
      <c r="K10" s="167"/>
      <c r="L10" s="167"/>
      <c r="M10" s="167"/>
      <c r="O10" s="108" t="s">
        <v>1989</v>
      </c>
      <c r="P10" s="108" t="s">
        <v>1990</v>
      </c>
      <c r="Q10" s="108" t="s">
        <v>2006</v>
      </c>
      <c r="R10" s="108" t="s">
        <v>1991</v>
      </c>
      <c r="S10" s="108" t="s">
        <v>1995</v>
      </c>
      <c r="T10" s="108" t="s">
        <v>1996</v>
      </c>
      <c r="U10" s="108" t="s">
        <v>1997</v>
      </c>
      <c r="V10" s="108" t="s">
        <v>2013</v>
      </c>
      <c r="W10" s="114"/>
      <c r="X10" s="183"/>
      <c r="Y10" s="183"/>
      <c r="Z10" s="183"/>
    </row>
    <row r="11" spans="1:27" s="27" customFormat="1" ht="39.6" hidden="1" customHeight="1" x14ac:dyDescent="0.25">
      <c r="A11" s="44" t="str" cm="1">
        <f t="array" ref="A11:C28">_xlfn._xlws.FILTER(CHOOSE({1,2,3},TablaDatos[CONCEPTO(Decreto 062 de 2024)],TablaDatos[Meta_2023],TablaDatos[Meta_2024],TablaDatos[Meta_2025]),TablaDatos[ENTIDAD]=B7,"Sin datos")</f>
        <v>Artículo 10 - Bono navideño.</v>
      </c>
      <c r="B11" s="31">
        <v>0</v>
      </c>
      <c r="C11" s="31">
        <v>0</v>
      </c>
      <c r="D11" s="22" t="str">
        <f xml:space="preserve"> IFERROR(ROUND((1-(C11/B11)),4),"No formuló meta")</f>
        <v>No formuló meta</v>
      </c>
      <c r="E11" s="22" t="str">
        <f xml:space="preserve"> IFERROR(ROUND((1-(H11/C11)),4),"No formuló meta")</f>
        <v>No formuló meta</v>
      </c>
      <c r="F11" s="22" t="str">
        <f xml:space="preserve"> IFERROR(ROUND((1-(I11/H11)),4),"No formuló meta")</f>
        <v>No formuló meta</v>
      </c>
      <c r="G11" s="22" t="str">
        <f xml:space="preserve"> IFERROR(ROUND((1-(J11/I11)),4),"No formuló meta")</f>
        <v>No formuló meta</v>
      </c>
      <c r="H11" s="50" cm="1">
        <f t="array" ref="H11:K28">_xlfn._xlws.FILTER(CHOOSE({1,2,3,4},TablaDatos[Meta_2025],TablaDatos[Meta_2026],TablaDatos[Meta_2027],TablaDatos[Compromiso_2025_anexo]),TablaDatos[ENTIDAD]=B7,"Sin datos")</f>
        <v>0</v>
      </c>
      <c r="I11" s="31">
        <v>0</v>
      </c>
      <c r="J11" s="31">
        <v>0</v>
      </c>
      <c r="K11" s="36">
        <v>0</v>
      </c>
      <c r="L11" s="52" t="str">
        <f xml:space="preserve"> IFERROR(ROUND((1-(K11/C11)),4),"No identifica meta")</f>
        <v>No identifica meta</v>
      </c>
      <c r="M11" s="77" t="str">
        <f>+IF(L11&gt;E11,"Cumplio con la meta del indicador para la vigencia 2025.",IF(L11="No","No se identificó meta o rubro.","No cumplio con la meta del indicador."))</f>
        <v>Cumplio con la meta del indicador para la vigencia 2025.</v>
      </c>
      <c r="N11" s="58"/>
      <c r="O11" s="36"/>
      <c r="P11" s="36"/>
      <c r="Q11" s="68" t="str">
        <f>IF(OR(O11="",P11=""),"⏳ PENDIENTE",IF(AND(O11&lt;&gt;B11,P11&lt;&gt;C11),"⚠ AMBAS MODIFICADAS",IF(AND(O11&lt;&gt;B11,P11=C11),"⚠ CAMBIÓ 2023",IF(AND(O11=B11,P11&lt;&gt;C11),"⚠ CAMBIÓ 2024","✔ SIN CAMBIOS"))))</f>
        <v>⏳ PENDIENTE</v>
      </c>
      <c r="R11" s="22" t="str">
        <f t="shared" ref="R11:R28" si="0" xml:space="preserve"> IFERROR((1-(O11/B11)),"No identifica meta o registro")</f>
        <v>No identifica meta o registro</v>
      </c>
      <c r="S11" s="31" t="str">
        <f>+IFERROR(P11-(P11*E11),"0")</f>
        <v>0</v>
      </c>
      <c r="T11" s="36" t="str">
        <f t="shared" ref="T11:T28" si="1">+IFERROR(S11-(S11*F11),"0")</f>
        <v>0</v>
      </c>
      <c r="U11" s="36" t="str">
        <f t="shared" ref="U11:U28" si="2">+IFERROR(T11-(T11*G11),"0")</f>
        <v>0</v>
      </c>
      <c r="V11" s="69"/>
      <c r="W11" s="60"/>
      <c r="X11" s="50"/>
      <c r="Y11" s="52" t="str">
        <f xml:space="preserve"> IFERROR(ROUND((1-(X11/P11)),4),"No identifica meta")</f>
        <v>No identifica meta</v>
      </c>
      <c r="Z11" s="75" t="s">
        <v>2008</v>
      </c>
      <c r="AA11" s="76">
        <f>+LEN(Z11)</f>
        <v>59</v>
      </c>
    </row>
    <row r="12" spans="1:27" s="27" customFormat="1" ht="34.9" hidden="1" customHeight="1" x14ac:dyDescent="0.25">
      <c r="A12" s="45" t="str">
        <v>Artículo 11 - Capacitación.</v>
      </c>
      <c r="B12" s="31">
        <v>0</v>
      </c>
      <c r="C12" s="31">
        <v>0</v>
      </c>
      <c r="D12" s="22" t="str">
        <f t="shared" ref="D12:D28" si="3" xml:space="preserve"> IFERROR(ROUND((1-(C12/B12)),4),"No formuló meta")</f>
        <v>No formuló meta</v>
      </c>
      <c r="E12" s="22" t="str">
        <f t="shared" ref="E12:E28" si="4" xml:space="preserve"> IFERROR(ROUND((1-(H12/C12)),4),"No formuló meta")</f>
        <v>No formuló meta</v>
      </c>
      <c r="F12" s="22" t="str">
        <f t="shared" ref="F12:G28" si="5" xml:space="preserve"> IFERROR(ROUND((1-(I12/H12)),4),"No formuló meta")</f>
        <v>No formuló meta</v>
      </c>
      <c r="G12" s="22" t="str">
        <f t="shared" si="5"/>
        <v>No formuló meta</v>
      </c>
      <c r="H12" s="31">
        <v>0</v>
      </c>
      <c r="I12" s="31">
        <v>0</v>
      </c>
      <c r="J12" s="31">
        <v>0</v>
      </c>
      <c r="K12" s="36">
        <v>0</v>
      </c>
      <c r="L12" s="52" t="str">
        <f t="shared" ref="L12:L28" si="6" xml:space="preserve"> IFERROR(ROUND((1-(K12/C12)),4),"No identifica meta")</f>
        <v>No identifica meta</v>
      </c>
      <c r="M12" s="77" t="str">
        <f t="shared" ref="M12:M28" si="7">+IF(L12&gt;E12,"Cumplio con la meta del indicador para la vigencia 2025.",IF(L12="No","No se identificó meta o rubro.","No cumplio con la meta del indicador."))</f>
        <v>Cumplio con la meta del indicador para la vigencia 2025.</v>
      </c>
      <c r="N12" s="58"/>
      <c r="O12" s="36"/>
      <c r="P12" s="36"/>
      <c r="Q12" s="62" t="str">
        <f t="shared" ref="Q12:Q28" si="8">IF(OR(O12="",P12=""),"⏳ PENDIENTE",IF(AND(O12&lt;&gt;B12,P12&lt;&gt;C12),"⚠ AMBAS MODIFICADAS",IF(AND(O12&lt;&gt;B12,P12=C12),"⚠ CAMBIÓ 2023",IF(AND(O12=B12,P12&lt;&gt;C12),"⚠ CAMBIÓ 2024","✔ SIN CAMBIOS"))))</f>
        <v>⏳ PENDIENTE</v>
      </c>
      <c r="R12" s="41" t="str">
        <f t="shared" si="0"/>
        <v>No identifica meta o registro</v>
      </c>
      <c r="S12" s="65" t="str">
        <f t="shared" ref="S12:S28" si="9">+IFERROR(P12-(P12*E12),"0")</f>
        <v>0</v>
      </c>
      <c r="T12" s="70" t="str">
        <f t="shared" si="1"/>
        <v>0</v>
      </c>
      <c r="U12" s="70" t="str">
        <f t="shared" si="2"/>
        <v>0</v>
      </c>
      <c r="V12" s="40"/>
      <c r="W12" s="61"/>
      <c r="X12" s="54"/>
      <c r="Y12" s="52" t="str">
        <f t="shared" ref="Y12:Y24" si="10" xml:space="preserve"> IFERROR(ROUND((1-(X12/C12)),4),"No identifica meta")</f>
        <v>No identifica meta</v>
      </c>
      <c r="Z12" s="73"/>
    </row>
    <row r="13" spans="1:27" s="27" customFormat="1" ht="34.9" hidden="1" customHeight="1" x14ac:dyDescent="0.25">
      <c r="A13" s="45" t="str">
        <v>Artículo 12 - Bienestar.</v>
      </c>
      <c r="B13" s="31">
        <v>0</v>
      </c>
      <c r="C13" s="31">
        <v>0</v>
      </c>
      <c r="D13" s="22" t="str">
        <f t="shared" si="3"/>
        <v>No formuló meta</v>
      </c>
      <c r="E13" s="22" t="str">
        <f t="shared" si="4"/>
        <v>No formuló meta</v>
      </c>
      <c r="F13" s="22" t="str">
        <f t="shared" si="5"/>
        <v>No formuló meta</v>
      </c>
      <c r="G13" s="22" t="str">
        <f t="shared" si="5"/>
        <v>No formuló meta</v>
      </c>
      <c r="H13" s="31">
        <v>0</v>
      </c>
      <c r="I13" s="31">
        <v>0</v>
      </c>
      <c r="J13" s="31">
        <v>0</v>
      </c>
      <c r="K13" s="36">
        <v>0</v>
      </c>
      <c r="L13" s="52" t="str">
        <f t="shared" si="6"/>
        <v>No identifica meta</v>
      </c>
      <c r="M13" s="77" t="str">
        <f t="shared" si="7"/>
        <v>Cumplio con la meta del indicador para la vigencia 2025.</v>
      </c>
      <c r="N13" s="58"/>
      <c r="O13" s="36"/>
      <c r="P13" s="36"/>
      <c r="Q13" s="62" t="str">
        <f t="shared" si="8"/>
        <v>⏳ PENDIENTE</v>
      </c>
      <c r="R13" s="41" t="str">
        <f t="shared" si="0"/>
        <v>No identifica meta o registro</v>
      </c>
      <c r="S13" s="65" t="str">
        <f t="shared" si="9"/>
        <v>0</v>
      </c>
      <c r="T13" s="70" t="str">
        <f t="shared" si="1"/>
        <v>0</v>
      </c>
      <c r="U13" s="70" t="str">
        <f t="shared" si="2"/>
        <v>0</v>
      </c>
      <c r="V13" s="40"/>
      <c r="W13" s="61"/>
      <c r="X13" s="54"/>
      <c r="Y13" s="52" t="str">
        <f t="shared" si="10"/>
        <v>No identifica meta</v>
      </c>
      <c r="Z13" s="73"/>
    </row>
    <row r="14" spans="1:27" s="27" customFormat="1" ht="34.9" hidden="1" customHeight="1" x14ac:dyDescent="0.25">
      <c r="A14" s="45" t="str">
        <v>Artículo 13 - Eventos y conmemoraciones.</v>
      </c>
      <c r="B14" s="31">
        <v>0</v>
      </c>
      <c r="C14" s="31">
        <v>0</v>
      </c>
      <c r="D14" s="22" t="str">
        <f t="shared" si="3"/>
        <v>No formuló meta</v>
      </c>
      <c r="E14" s="22" t="str">
        <f t="shared" si="4"/>
        <v>No formuló meta</v>
      </c>
      <c r="F14" s="22" t="str">
        <f t="shared" si="5"/>
        <v>No formuló meta</v>
      </c>
      <c r="G14" s="22" t="str">
        <f t="shared" si="5"/>
        <v>No formuló meta</v>
      </c>
      <c r="H14" s="31">
        <v>0</v>
      </c>
      <c r="I14" s="31">
        <v>0</v>
      </c>
      <c r="J14" s="31">
        <v>0</v>
      </c>
      <c r="K14" s="36">
        <v>0</v>
      </c>
      <c r="L14" s="52" t="str">
        <f t="shared" si="6"/>
        <v>No identifica meta</v>
      </c>
      <c r="M14" s="77" t="str">
        <f t="shared" si="7"/>
        <v>Cumplio con la meta del indicador para la vigencia 2025.</v>
      </c>
      <c r="N14" s="58"/>
      <c r="O14" s="36"/>
      <c r="P14" s="36"/>
      <c r="Q14" s="62" t="str">
        <f t="shared" si="8"/>
        <v>⏳ PENDIENTE</v>
      </c>
      <c r="R14" s="41" t="str">
        <f t="shared" si="0"/>
        <v>No identifica meta o registro</v>
      </c>
      <c r="S14" s="65" t="str">
        <f t="shared" si="9"/>
        <v>0</v>
      </c>
      <c r="T14" s="70" t="str">
        <f t="shared" si="1"/>
        <v>0</v>
      </c>
      <c r="U14" s="70" t="str">
        <f t="shared" si="2"/>
        <v>0</v>
      </c>
      <c r="V14" s="40"/>
      <c r="W14" s="61"/>
      <c r="X14" s="54"/>
      <c r="Y14" s="52" t="str">
        <f t="shared" si="10"/>
        <v>No identifica meta</v>
      </c>
      <c r="Z14" s="73"/>
    </row>
    <row r="15" spans="1:27" s="27" customFormat="1" ht="34.9" hidden="1" customHeight="1" x14ac:dyDescent="0.25">
      <c r="A15" s="45" t="str">
        <v>Artículo 14 - Fondos educativos.</v>
      </c>
      <c r="B15" s="31">
        <v>0</v>
      </c>
      <c r="C15" s="31">
        <v>0</v>
      </c>
      <c r="D15" s="22" t="str">
        <f t="shared" si="3"/>
        <v>No formuló meta</v>
      </c>
      <c r="E15" s="22" t="str">
        <f t="shared" si="4"/>
        <v>No formuló meta</v>
      </c>
      <c r="F15" s="22" t="str">
        <f t="shared" si="5"/>
        <v>No formuló meta</v>
      </c>
      <c r="G15" s="22" t="str">
        <f t="shared" si="5"/>
        <v>No formuló meta</v>
      </c>
      <c r="H15" s="31">
        <v>0</v>
      </c>
      <c r="I15" s="31">
        <v>0</v>
      </c>
      <c r="J15" s="31">
        <v>0</v>
      </c>
      <c r="K15" s="36">
        <v>0</v>
      </c>
      <c r="L15" s="52" t="str">
        <f t="shared" si="6"/>
        <v>No identifica meta</v>
      </c>
      <c r="M15" s="77" t="str">
        <f t="shared" si="7"/>
        <v>Cumplio con la meta del indicador para la vigencia 2025.</v>
      </c>
      <c r="N15" s="58"/>
      <c r="O15" s="36"/>
      <c r="P15" s="36"/>
      <c r="Q15" s="62" t="str">
        <f t="shared" si="8"/>
        <v>⏳ PENDIENTE</v>
      </c>
      <c r="R15" s="41" t="str">
        <f t="shared" si="0"/>
        <v>No identifica meta o registro</v>
      </c>
      <c r="S15" s="65" t="str">
        <f t="shared" si="9"/>
        <v>0</v>
      </c>
      <c r="T15" s="70" t="str">
        <f t="shared" si="1"/>
        <v>0</v>
      </c>
      <c r="U15" s="70" t="str">
        <f t="shared" si="2"/>
        <v>0</v>
      </c>
      <c r="V15" s="40"/>
      <c r="W15" s="61"/>
      <c r="X15" s="54"/>
      <c r="Y15" s="52" t="str">
        <f t="shared" si="10"/>
        <v>No identifica meta</v>
      </c>
      <c r="Z15" s="73"/>
    </row>
    <row r="16" spans="1:27" s="27" customFormat="1" ht="34.9" hidden="1" customHeight="1" x14ac:dyDescent="0.25">
      <c r="A16" s="45" t="str">
        <v>Artículo 15 - Telefonía.</v>
      </c>
      <c r="B16" s="31">
        <v>22378540</v>
      </c>
      <c r="C16" s="31">
        <v>36043000</v>
      </c>
      <c r="D16" s="22">
        <f t="shared" si="3"/>
        <v>-0.61060000000000003</v>
      </c>
      <c r="E16" s="22">
        <f t="shared" si="4"/>
        <v>5.1999999999999998E-2</v>
      </c>
      <c r="F16" s="22">
        <f t="shared" si="5"/>
        <v>1</v>
      </c>
      <c r="G16" s="22" t="str">
        <f t="shared" si="5"/>
        <v>No formuló meta</v>
      </c>
      <c r="H16" s="31">
        <v>34168764</v>
      </c>
      <c r="I16" s="31">
        <v>0</v>
      </c>
      <c r="J16" s="31">
        <v>0</v>
      </c>
      <c r="K16" s="36">
        <v>33975624</v>
      </c>
      <c r="L16" s="52">
        <f t="shared" si="6"/>
        <v>5.74E-2</v>
      </c>
      <c r="M16" s="77" t="str">
        <f t="shared" si="7"/>
        <v>Cumplio con la meta del indicador para la vigencia 2025.</v>
      </c>
      <c r="N16" s="58"/>
      <c r="O16" s="36"/>
      <c r="P16" s="36"/>
      <c r="Q16" s="62" t="str">
        <f t="shared" si="8"/>
        <v>⏳ PENDIENTE</v>
      </c>
      <c r="R16" s="41">
        <f t="shared" si="0"/>
        <v>1</v>
      </c>
      <c r="S16" s="65">
        <f t="shared" si="9"/>
        <v>0</v>
      </c>
      <c r="T16" s="70">
        <f t="shared" si="1"/>
        <v>0</v>
      </c>
      <c r="U16" s="70" t="str">
        <f t="shared" si="2"/>
        <v>0</v>
      </c>
      <c r="V16" s="40"/>
      <c r="W16" s="61"/>
      <c r="X16" s="54"/>
      <c r="Y16" s="52">
        <f t="shared" si="10"/>
        <v>1</v>
      </c>
      <c r="Z16" s="73"/>
    </row>
    <row r="17" spans="1:26" s="27" customFormat="1" ht="34.9" hidden="1" customHeight="1" x14ac:dyDescent="0.25">
      <c r="A17" s="45" t="str">
        <v>Artículo 16 - Vehículos oficiales.</v>
      </c>
      <c r="B17" s="31">
        <v>80000000</v>
      </c>
      <c r="C17" s="31">
        <v>30240690</v>
      </c>
      <c r="D17" s="22">
        <f t="shared" si="3"/>
        <v>0.622</v>
      </c>
      <c r="E17" s="22">
        <f t="shared" si="4"/>
        <v>5.1999999999999998E-2</v>
      </c>
      <c r="F17" s="22">
        <f t="shared" si="5"/>
        <v>1</v>
      </c>
      <c r="G17" s="22" t="str">
        <f t="shared" si="5"/>
        <v>No formuló meta</v>
      </c>
      <c r="H17" s="31">
        <v>28668174.120000001</v>
      </c>
      <c r="I17" s="31">
        <v>0</v>
      </c>
      <c r="J17" s="31">
        <v>0</v>
      </c>
      <c r="K17" s="36">
        <v>17045144</v>
      </c>
      <c r="L17" s="52">
        <f t="shared" si="6"/>
        <v>0.43640000000000001</v>
      </c>
      <c r="M17" s="77" t="str">
        <f t="shared" si="7"/>
        <v>Cumplio con la meta del indicador para la vigencia 2025.</v>
      </c>
      <c r="N17" s="58"/>
      <c r="O17" s="36"/>
      <c r="P17" s="36"/>
      <c r="Q17" s="62" t="str">
        <f t="shared" si="8"/>
        <v>⏳ PENDIENTE</v>
      </c>
      <c r="R17" s="41">
        <f t="shared" si="0"/>
        <v>1</v>
      </c>
      <c r="S17" s="65">
        <f t="shared" si="9"/>
        <v>0</v>
      </c>
      <c r="T17" s="70">
        <f t="shared" si="1"/>
        <v>0</v>
      </c>
      <c r="U17" s="70" t="str">
        <f t="shared" si="2"/>
        <v>0</v>
      </c>
      <c r="V17" s="40"/>
      <c r="W17" s="61"/>
      <c r="X17" s="54"/>
      <c r="Y17" s="52">
        <f t="shared" si="10"/>
        <v>1</v>
      </c>
      <c r="Z17" s="73"/>
    </row>
    <row r="18" spans="1:26" s="27" customFormat="1" ht="34.9" hidden="1" customHeight="1" x14ac:dyDescent="0.25">
      <c r="A18" s="45" t="str">
        <v>Artículo 17 - Adquisición de vehículos y maquinaria.</v>
      </c>
      <c r="B18" s="31">
        <v>0</v>
      </c>
      <c r="C18" s="31">
        <v>0</v>
      </c>
      <c r="D18" s="22" t="str">
        <f t="shared" si="3"/>
        <v>No formuló meta</v>
      </c>
      <c r="E18" s="22" t="str">
        <f t="shared" si="4"/>
        <v>No formuló meta</v>
      </c>
      <c r="F18" s="22" t="str">
        <f t="shared" si="5"/>
        <v>No formuló meta</v>
      </c>
      <c r="G18" s="22" t="str">
        <f t="shared" si="5"/>
        <v>No formuló meta</v>
      </c>
      <c r="H18" s="31">
        <v>0</v>
      </c>
      <c r="I18" s="31">
        <v>0</v>
      </c>
      <c r="J18" s="31">
        <v>0</v>
      </c>
      <c r="K18" s="36">
        <v>0</v>
      </c>
      <c r="L18" s="52" t="str">
        <f t="shared" si="6"/>
        <v>No identifica meta</v>
      </c>
      <c r="M18" s="77" t="str">
        <f t="shared" si="7"/>
        <v>Cumplio con la meta del indicador para la vigencia 2025.</v>
      </c>
      <c r="N18" s="58"/>
      <c r="O18" s="36"/>
      <c r="P18" s="36"/>
      <c r="Q18" s="62" t="str">
        <f t="shared" si="8"/>
        <v>⏳ PENDIENTE</v>
      </c>
      <c r="R18" s="41" t="str">
        <f t="shared" si="0"/>
        <v>No identifica meta o registro</v>
      </c>
      <c r="S18" s="65" t="str">
        <f t="shared" si="9"/>
        <v>0</v>
      </c>
      <c r="T18" s="70" t="str">
        <f t="shared" si="1"/>
        <v>0</v>
      </c>
      <c r="U18" s="70" t="str">
        <f t="shared" si="2"/>
        <v>0</v>
      </c>
      <c r="V18" s="40"/>
      <c r="W18" s="61"/>
      <c r="X18" s="54"/>
      <c r="Y18" s="52" t="str">
        <f t="shared" si="10"/>
        <v>No identifica meta</v>
      </c>
      <c r="Z18" s="73"/>
    </row>
    <row r="19" spans="1:26" s="27" customFormat="1" ht="34.9" hidden="1" customHeight="1" x14ac:dyDescent="0.25">
      <c r="A19" s="45" t="str">
        <v>Artículo 18 - Fotocopiado, multicopiado e impresión.</v>
      </c>
      <c r="B19" s="31">
        <v>0</v>
      </c>
      <c r="C19" s="31">
        <v>0</v>
      </c>
      <c r="D19" s="22" t="str">
        <f t="shared" si="3"/>
        <v>No formuló meta</v>
      </c>
      <c r="E19" s="22" t="str">
        <f t="shared" si="4"/>
        <v>No formuló meta</v>
      </c>
      <c r="F19" s="22" t="str">
        <f t="shared" si="5"/>
        <v>No formuló meta</v>
      </c>
      <c r="G19" s="22" t="str">
        <f t="shared" si="5"/>
        <v>No formuló meta</v>
      </c>
      <c r="H19" s="31">
        <v>0</v>
      </c>
      <c r="I19" s="31">
        <v>0</v>
      </c>
      <c r="J19" s="31">
        <v>0</v>
      </c>
      <c r="K19" s="36">
        <v>0</v>
      </c>
      <c r="L19" s="52" t="str">
        <f t="shared" si="6"/>
        <v>No identifica meta</v>
      </c>
      <c r="M19" s="77" t="str">
        <f t="shared" si="7"/>
        <v>Cumplio con la meta del indicador para la vigencia 2025.</v>
      </c>
      <c r="N19" s="58"/>
      <c r="O19" s="36"/>
      <c r="P19" s="36"/>
      <c r="Q19" s="62" t="str">
        <f t="shared" si="8"/>
        <v>⏳ PENDIENTE</v>
      </c>
      <c r="R19" s="41" t="str">
        <f t="shared" si="0"/>
        <v>No identifica meta o registro</v>
      </c>
      <c r="S19" s="65" t="str">
        <f t="shared" si="9"/>
        <v>0</v>
      </c>
      <c r="T19" s="70" t="str">
        <f t="shared" si="1"/>
        <v>0</v>
      </c>
      <c r="U19" s="70" t="str">
        <f t="shared" si="2"/>
        <v>0</v>
      </c>
      <c r="V19" s="40"/>
      <c r="W19" s="61"/>
      <c r="X19" s="54"/>
      <c r="Y19" s="52" t="str">
        <f t="shared" si="10"/>
        <v>No identifica meta</v>
      </c>
      <c r="Z19" s="73"/>
    </row>
    <row r="20" spans="1:26" s="27" customFormat="1" ht="34.9" hidden="1" customHeight="1" x14ac:dyDescent="0.25">
      <c r="A20" s="45" t="str">
        <v>Artículo 19 - Publicidad distrital.</v>
      </c>
      <c r="B20" s="31">
        <v>0</v>
      </c>
      <c r="C20" s="31">
        <v>5000000</v>
      </c>
      <c r="D20" s="22" t="str">
        <f t="shared" si="3"/>
        <v>No formuló meta</v>
      </c>
      <c r="E20" s="22">
        <f t="shared" si="4"/>
        <v>5.1999999999999998E-2</v>
      </c>
      <c r="F20" s="22">
        <f t="shared" si="5"/>
        <v>1</v>
      </c>
      <c r="G20" s="22" t="str">
        <f t="shared" si="5"/>
        <v>No formuló meta</v>
      </c>
      <c r="H20" s="31">
        <v>4740000</v>
      </c>
      <c r="I20" s="31">
        <v>0</v>
      </c>
      <c r="J20" s="31">
        <v>0</v>
      </c>
      <c r="K20" s="36">
        <v>0</v>
      </c>
      <c r="L20" s="52">
        <f t="shared" si="6"/>
        <v>1</v>
      </c>
      <c r="M20" s="77" t="str">
        <f t="shared" si="7"/>
        <v>Cumplio con la meta del indicador para la vigencia 2025.</v>
      </c>
      <c r="N20" s="58"/>
      <c r="O20" s="36"/>
      <c r="P20" s="36"/>
      <c r="Q20" s="62" t="str">
        <f t="shared" si="8"/>
        <v>⏳ PENDIENTE</v>
      </c>
      <c r="R20" s="41" t="str">
        <f t="shared" si="0"/>
        <v>No identifica meta o registro</v>
      </c>
      <c r="S20" s="65">
        <f t="shared" si="9"/>
        <v>0</v>
      </c>
      <c r="T20" s="70">
        <f t="shared" si="1"/>
        <v>0</v>
      </c>
      <c r="U20" s="70" t="str">
        <f t="shared" si="2"/>
        <v>0</v>
      </c>
      <c r="V20" s="40"/>
      <c r="W20" s="61"/>
      <c r="X20" s="54"/>
      <c r="Y20" s="52">
        <f t="shared" si="10"/>
        <v>1</v>
      </c>
      <c r="Z20" s="73"/>
    </row>
    <row r="21" spans="1:26" ht="34.9" hidden="1" customHeight="1" x14ac:dyDescent="0.25">
      <c r="A21" s="45" t="str">
        <v>Artículo 20 - Cajas menores.</v>
      </c>
      <c r="B21" s="51">
        <v>0</v>
      </c>
      <c r="C21" s="51">
        <v>0</v>
      </c>
      <c r="D21" s="20" t="str">
        <f t="shared" si="3"/>
        <v>No formuló meta</v>
      </c>
      <c r="E21" s="20" t="str">
        <f t="shared" si="4"/>
        <v>No formuló meta</v>
      </c>
      <c r="F21" s="20" t="str">
        <f t="shared" si="5"/>
        <v>No formuló meta</v>
      </c>
      <c r="G21" s="20" t="str">
        <f t="shared" si="5"/>
        <v>No formuló meta</v>
      </c>
      <c r="H21" s="51">
        <v>0</v>
      </c>
      <c r="I21" s="51">
        <v>0</v>
      </c>
      <c r="J21" s="51">
        <v>0</v>
      </c>
      <c r="K21" s="81">
        <v>0</v>
      </c>
      <c r="L21" s="82" t="str">
        <f t="shared" si="6"/>
        <v>No identifica meta</v>
      </c>
      <c r="M21" s="83" t="str">
        <f t="shared" si="7"/>
        <v>Cumplio con la meta del indicador para la vigencia 2025.</v>
      </c>
      <c r="N21" s="59"/>
      <c r="O21" s="89"/>
      <c r="P21" s="89"/>
      <c r="Q21" s="90" t="str">
        <f t="shared" si="8"/>
        <v>⏳ PENDIENTE</v>
      </c>
      <c r="R21" s="91" t="str">
        <f t="shared" si="0"/>
        <v>No identifica meta o registro</v>
      </c>
      <c r="S21" s="92" t="str">
        <f t="shared" si="9"/>
        <v>0</v>
      </c>
      <c r="T21" s="93" t="str">
        <f t="shared" si="1"/>
        <v>0</v>
      </c>
      <c r="U21" s="93" t="str">
        <f t="shared" si="2"/>
        <v>0</v>
      </c>
      <c r="V21" s="89"/>
      <c r="X21" s="94"/>
      <c r="Y21" s="95" t="str">
        <f t="shared" si="10"/>
        <v>No identifica meta</v>
      </c>
      <c r="Z21" s="89"/>
    </row>
    <row r="22" spans="1:26" ht="34.9" hidden="1" customHeight="1" x14ac:dyDescent="0.25">
      <c r="A22" s="46" t="str">
        <v>Artículo 21 - Mantenimiento o reparación de bienes inmuebles o muebles.</v>
      </c>
      <c r="B22" s="80">
        <v>0</v>
      </c>
      <c r="C22" s="80">
        <v>0</v>
      </c>
      <c r="D22" s="29" t="str">
        <f t="shared" si="3"/>
        <v>No formuló meta</v>
      </c>
      <c r="E22" s="29" t="str">
        <f t="shared" si="4"/>
        <v>No formuló meta</v>
      </c>
      <c r="F22" s="29" t="str">
        <f t="shared" si="5"/>
        <v>No formuló meta</v>
      </c>
      <c r="G22" s="29" t="str">
        <f t="shared" si="5"/>
        <v>No formuló meta</v>
      </c>
      <c r="H22" s="80">
        <v>0</v>
      </c>
      <c r="I22" s="80">
        <v>0</v>
      </c>
      <c r="J22" s="80">
        <v>0</v>
      </c>
      <c r="K22" s="80">
        <v>0</v>
      </c>
      <c r="L22" s="29" t="str">
        <f t="shared" si="6"/>
        <v>No identifica meta</v>
      </c>
      <c r="M22" s="84" t="str">
        <f t="shared" si="7"/>
        <v>Cumplio con la meta del indicador para la vigencia 2025.</v>
      </c>
      <c r="N22" s="59"/>
      <c r="O22" s="30"/>
      <c r="P22" s="30"/>
      <c r="Q22" s="85" t="str">
        <f t="shared" si="8"/>
        <v>⏳ PENDIENTE</v>
      </c>
      <c r="R22" s="86" t="str">
        <f t="shared" si="0"/>
        <v>No identifica meta o registro</v>
      </c>
      <c r="S22" s="87" t="str">
        <f t="shared" si="9"/>
        <v>0</v>
      </c>
      <c r="T22" s="88" t="str">
        <f t="shared" si="1"/>
        <v>0</v>
      </c>
      <c r="U22" s="88" t="str">
        <f t="shared" si="2"/>
        <v>0</v>
      </c>
      <c r="V22" s="30"/>
      <c r="X22" s="96"/>
      <c r="Y22" s="97" t="str">
        <f t="shared" si="10"/>
        <v>No identifica meta</v>
      </c>
      <c r="Z22" s="30"/>
    </row>
    <row r="23" spans="1:26" s="27" customFormat="1" ht="34.9" hidden="1" customHeight="1" x14ac:dyDescent="0.25">
      <c r="A23" s="45" t="str">
        <v>Artículo 22 - Suscripciones.</v>
      </c>
      <c r="B23" s="31">
        <v>0</v>
      </c>
      <c r="C23" s="31">
        <v>0</v>
      </c>
      <c r="D23" s="22" t="str">
        <f t="shared" si="3"/>
        <v>No formuló meta</v>
      </c>
      <c r="E23" s="22" t="str">
        <f t="shared" si="4"/>
        <v>No formuló meta</v>
      </c>
      <c r="F23" s="22" t="str">
        <f t="shared" si="5"/>
        <v>No formuló meta</v>
      </c>
      <c r="G23" s="22" t="str">
        <f t="shared" si="5"/>
        <v>No formuló meta</v>
      </c>
      <c r="H23" s="31">
        <v>0</v>
      </c>
      <c r="I23" s="31">
        <v>0</v>
      </c>
      <c r="J23" s="31">
        <v>0</v>
      </c>
      <c r="K23" s="36">
        <v>0</v>
      </c>
      <c r="L23" s="52" t="str">
        <f t="shared" si="6"/>
        <v>No identifica meta</v>
      </c>
      <c r="M23" s="77" t="str">
        <f t="shared" si="7"/>
        <v>Cumplio con la meta del indicador para la vigencia 2025.</v>
      </c>
      <c r="N23" s="58"/>
      <c r="O23" s="36"/>
      <c r="P23" s="36"/>
      <c r="Q23" s="62" t="str">
        <f t="shared" si="8"/>
        <v>⏳ PENDIENTE</v>
      </c>
      <c r="R23" s="41" t="str">
        <f t="shared" si="0"/>
        <v>No identifica meta o registro</v>
      </c>
      <c r="S23" s="65" t="str">
        <f t="shared" si="9"/>
        <v>0</v>
      </c>
      <c r="T23" s="70" t="str">
        <f t="shared" si="1"/>
        <v>0</v>
      </c>
      <c r="U23" s="70" t="str">
        <f t="shared" si="2"/>
        <v>0</v>
      </c>
      <c r="V23" s="40"/>
      <c r="W23" s="61"/>
      <c r="X23" s="54"/>
      <c r="Y23" s="52" t="str">
        <f t="shared" si="10"/>
        <v>No identifica meta</v>
      </c>
      <c r="Z23" s="73"/>
    </row>
    <row r="24" spans="1:26" s="27" customFormat="1" ht="34.9" hidden="1" customHeight="1" x14ac:dyDescent="0.25">
      <c r="A24" s="45" t="str">
        <v>Artículo 23 - Servicios públicos.</v>
      </c>
      <c r="B24" s="31">
        <v>98296000</v>
      </c>
      <c r="C24" s="31">
        <v>100863000</v>
      </c>
      <c r="D24" s="22">
        <f t="shared" si="3"/>
        <v>-2.6100000000000002E-2</v>
      </c>
      <c r="E24" s="22">
        <f t="shared" si="4"/>
        <v>5.1999999999999998E-2</v>
      </c>
      <c r="F24" s="22">
        <f t="shared" si="5"/>
        <v>1</v>
      </c>
      <c r="G24" s="22" t="str">
        <f t="shared" si="5"/>
        <v>No formuló meta</v>
      </c>
      <c r="H24" s="31">
        <v>95618124</v>
      </c>
      <c r="I24" s="31">
        <v>0</v>
      </c>
      <c r="J24" s="31">
        <v>0</v>
      </c>
      <c r="K24" s="36">
        <v>151850000</v>
      </c>
      <c r="L24" s="52">
        <f t="shared" si="6"/>
        <v>-0.50549999999999995</v>
      </c>
      <c r="M24" s="77" t="str">
        <f t="shared" si="7"/>
        <v>No cumplio con la meta del indicador.</v>
      </c>
      <c r="N24" s="58"/>
      <c r="O24" s="36"/>
      <c r="P24" s="36"/>
      <c r="Q24" s="62" t="str">
        <f t="shared" si="8"/>
        <v>⏳ PENDIENTE</v>
      </c>
      <c r="R24" s="41">
        <f t="shared" si="0"/>
        <v>1</v>
      </c>
      <c r="S24" s="65">
        <f t="shared" si="9"/>
        <v>0</v>
      </c>
      <c r="T24" s="70">
        <f t="shared" si="1"/>
        <v>0</v>
      </c>
      <c r="U24" s="70" t="str">
        <f t="shared" si="2"/>
        <v>0</v>
      </c>
      <c r="V24" s="40"/>
      <c r="W24" s="61"/>
      <c r="X24" s="54"/>
      <c r="Y24" s="52">
        <f t="shared" si="10"/>
        <v>1</v>
      </c>
      <c r="Z24" s="73"/>
    </row>
    <row r="25" spans="1:26" ht="34.9" customHeight="1" x14ac:dyDescent="0.25">
      <c r="A25" s="131" t="str">
        <v>Artículo 6 - Reducción del gasto en CPS profesionales y de apoyo a la gestión.</v>
      </c>
      <c r="B25" s="98">
        <v>17397895900</v>
      </c>
      <c r="C25" s="98">
        <v>11933218333</v>
      </c>
      <c r="D25" s="99">
        <f t="shared" si="3"/>
        <v>0.31409999999999999</v>
      </c>
      <c r="E25" s="99">
        <v>-2.5000000000000001E-2</v>
      </c>
      <c r="F25" s="99">
        <v>-2.5000000000000001E-2</v>
      </c>
      <c r="G25" s="99">
        <v>-2.5000000000000001E-2</v>
      </c>
      <c r="H25" s="98">
        <v>11813886149.67</v>
      </c>
      <c r="I25" s="98">
        <v>11459469565.179899</v>
      </c>
      <c r="J25" s="98">
        <v>11230280173.876301</v>
      </c>
      <c r="K25" s="98">
        <v>19231090070</v>
      </c>
      <c r="L25" s="99">
        <f t="shared" si="6"/>
        <v>-0.61160000000000003</v>
      </c>
      <c r="M25" s="132" t="str">
        <f t="shared" si="7"/>
        <v>No cumplio con la meta del indicador.</v>
      </c>
      <c r="N25" s="115"/>
      <c r="O25" s="128">
        <v>16477612562</v>
      </c>
      <c r="P25" s="128">
        <v>11393668333</v>
      </c>
      <c r="Q25" s="133" t="str">
        <f t="shared" si="8"/>
        <v>⚠ AMBAS MODIFICADAS</v>
      </c>
      <c r="R25" s="134">
        <f xml:space="preserve"> IFERROR((1-(P25/O25)),"No identifica meta o registro")</f>
        <v>0.30853645877828106</v>
      </c>
      <c r="S25" s="100">
        <f t="shared" si="9"/>
        <v>11678510041.325001</v>
      </c>
      <c r="T25" s="135">
        <f t="shared" si="1"/>
        <v>11970472792.358126</v>
      </c>
      <c r="U25" s="135">
        <f t="shared" si="2"/>
        <v>12269734612.167078</v>
      </c>
      <c r="V25" s="129" t="s">
        <v>2060</v>
      </c>
      <c r="W25" s="33"/>
      <c r="X25" s="136">
        <f>+B38</f>
        <v>21260436728</v>
      </c>
      <c r="Y25" s="134">
        <f xml:space="preserve"> IFERROR(ROUND((1-(X25/P25)),4),"No identifica meta")</f>
        <v>-0.86599999999999999</v>
      </c>
      <c r="Z25" s="129"/>
    </row>
    <row r="26" spans="1:26" s="27" customFormat="1" ht="34.9" hidden="1" customHeight="1" x14ac:dyDescent="0.25">
      <c r="A26" s="45" t="str">
        <v>Artículo 7 - Horas extras, dominicales y festivos.</v>
      </c>
      <c r="B26" s="31">
        <v>0</v>
      </c>
      <c r="C26" s="31">
        <v>0</v>
      </c>
      <c r="D26" s="22" t="str">
        <f t="shared" si="3"/>
        <v>No formuló meta</v>
      </c>
      <c r="E26" s="22" t="str">
        <f t="shared" si="4"/>
        <v>No formuló meta</v>
      </c>
      <c r="F26" s="22" t="str">
        <f t="shared" si="5"/>
        <v>No formuló meta</v>
      </c>
      <c r="G26" s="22" t="str">
        <f t="shared" si="5"/>
        <v>No formuló meta</v>
      </c>
      <c r="H26" s="31">
        <v>0</v>
      </c>
      <c r="I26" s="31">
        <v>0</v>
      </c>
      <c r="J26" s="31">
        <v>0</v>
      </c>
      <c r="K26" s="36">
        <v>0</v>
      </c>
      <c r="L26" s="52" t="str">
        <f t="shared" si="6"/>
        <v>No identifica meta</v>
      </c>
      <c r="M26" s="77" t="str">
        <f t="shared" si="7"/>
        <v>Cumplio con la meta del indicador para la vigencia 2025.</v>
      </c>
      <c r="N26" s="58"/>
      <c r="O26" s="36"/>
      <c r="P26" s="36"/>
      <c r="Q26" s="62" t="str">
        <f t="shared" si="8"/>
        <v>⏳ PENDIENTE</v>
      </c>
      <c r="R26" s="41" t="str">
        <f t="shared" si="0"/>
        <v>No identifica meta o registro</v>
      </c>
      <c r="S26" s="65" t="str">
        <f t="shared" si="9"/>
        <v>0</v>
      </c>
      <c r="T26" s="70" t="str">
        <f t="shared" si="1"/>
        <v>0</v>
      </c>
      <c r="U26" s="70" t="str">
        <f t="shared" si="2"/>
        <v>0</v>
      </c>
      <c r="V26" s="40"/>
      <c r="W26" s="61"/>
      <c r="X26" s="54"/>
      <c r="Y26" s="52" t="str">
        <f xml:space="preserve"> IFERROR(ROUND((1-(X26/C26)),4),"No identifica meta")</f>
        <v>No identifica meta</v>
      </c>
      <c r="Z26" s="73"/>
    </row>
    <row r="27" spans="1:26" s="27" customFormat="1" ht="34.9" hidden="1" customHeight="1" x14ac:dyDescent="0.25">
      <c r="A27" s="45" t="str">
        <v>Artículo 8 - Viáticos y gastos de viaje.</v>
      </c>
      <c r="B27" s="31">
        <v>0</v>
      </c>
      <c r="C27" s="31">
        <v>0</v>
      </c>
      <c r="D27" s="22" t="str">
        <f t="shared" si="3"/>
        <v>No formuló meta</v>
      </c>
      <c r="E27" s="22" t="str">
        <f t="shared" si="4"/>
        <v>No formuló meta</v>
      </c>
      <c r="F27" s="22" t="str">
        <f t="shared" si="5"/>
        <v>No formuló meta</v>
      </c>
      <c r="G27" s="22" t="str">
        <f t="shared" si="5"/>
        <v>No formuló meta</v>
      </c>
      <c r="H27" s="31">
        <v>0</v>
      </c>
      <c r="I27" s="31">
        <v>0</v>
      </c>
      <c r="J27" s="31">
        <v>0</v>
      </c>
      <c r="K27" s="36">
        <v>0</v>
      </c>
      <c r="L27" s="52" t="str">
        <f t="shared" si="6"/>
        <v>No identifica meta</v>
      </c>
      <c r="M27" s="77" t="str">
        <f t="shared" si="7"/>
        <v>Cumplio con la meta del indicador para la vigencia 2025.</v>
      </c>
      <c r="N27" s="58"/>
      <c r="O27" s="36"/>
      <c r="P27" s="36"/>
      <c r="Q27" s="62" t="str">
        <f t="shared" si="8"/>
        <v>⏳ PENDIENTE</v>
      </c>
      <c r="R27" s="41" t="str">
        <f t="shared" si="0"/>
        <v>No identifica meta o registro</v>
      </c>
      <c r="S27" s="65" t="str">
        <f t="shared" si="9"/>
        <v>0</v>
      </c>
      <c r="T27" s="70" t="str">
        <f t="shared" si="1"/>
        <v>0</v>
      </c>
      <c r="U27" s="70" t="str">
        <f t="shared" si="2"/>
        <v>0</v>
      </c>
      <c r="V27" s="40"/>
      <c r="W27" s="61"/>
      <c r="X27" s="54"/>
      <c r="Y27" s="52" t="str">
        <f xml:space="preserve"> IFERROR(ROUND((1-(X27/C27)),4),"No identifica meta")</f>
        <v>No identifica meta</v>
      </c>
      <c r="Z27" s="73"/>
    </row>
    <row r="28" spans="1:26" s="27" customFormat="1" ht="34.9" hidden="1" customHeight="1" x14ac:dyDescent="0.25">
      <c r="A28" s="46" t="str">
        <v>Artículo 9 - Compensación por vacaciones.</v>
      </c>
      <c r="B28" s="32">
        <v>0</v>
      </c>
      <c r="C28" s="32">
        <v>0</v>
      </c>
      <c r="D28" s="24" t="str">
        <f t="shared" si="3"/>
        <v>No formuló meta</v>
      </c>
      <c r="E28" s="24" t="str">
        <f t="shared" si="4"/>
        <v>No formuló meta</v>
      </c>
      <c r="F28" s="24" t="str">
        <f t="shared" si="5"/>
        <v>No formuló meta</v>
      </c>
      <c r="G28" s="24" t="str">
        <f t="shared" si="5"/>
        <v>No formuló meta</v>
      </c>
      <c r="H28" s="32">
        <v>0</v>
      </c>
      <c r="I28" s="32">
        <v>0</v>
      </c>
      <c r="J28" s="32">
        <v>0</v>
      </c>
      <c r="K28" s="37">
        <v>0</v>
      </c>
      <c r="L28" s="53" t="str">
        <f t="shared" si="6"/>
        <v>No identifica meta</v>
      </c>
      <c r="M28" s="79" t="str">
        <f t="shared" si="7"/>
        <v>Cumplio con la meta del indicador para la vigencia 2025.</v>
      </c>
      <c r="N28" s="58"/>
      <c r="O28" s="37"/>
      <c r="P28" s="37"/>
      <c r="Q28" s="63" t="str">
        <f t="shared" si="8"/>
        <v>⏳ PENDIENTE</v>
      </c>
      <c r="R28" s="42" t="str">
        <f t="shared" si="0"/>
        <v>No identifica meta o registro</v>
      </c>
      <c r="S28" s="67" t="str">
        <f t="shared" si="9"/>
        <v>0</v>
      </c>
      <c r="T28" s="72" t="str">
        <f t="shared" si="1"/>
        <v>0</v>
      </c>
      <c r="U28" s="72" t="str">
        <f t="shared" si="2"/>
        <v>0</v>
      </c>
      <c r="V28" s="43"/>
      <c r="W28" s="61"/>
      <c r="X28" s="56"/>
      <c r="Y28" s="53" t="str">
        <f xml:space="preserve"> IFERROR(ROUND((1-(X28/C28)),4),"No identifica meta")</f>
        <v>No identifica meta</v>
      </c>
      <c r="Z28" s="74"/>
    </row>
    <row r="29" spans="1:26" s="27" customFormat="1" ht="15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6" s="27" customFormat="1" ht="15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26" s="27" customFormat="1" ht="19.5" x14ac:dyDescent="0.25">
      <c r="A31" s="184" t="s">
        <v>1988</v>
      </c>
      <c r="B31" s="184"/>
      <c r="C31" s="26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6"/>
      <c r="P31" s="26"/>
      <c r="Q31" s="26"/>
    </row>
    <row r="32" spans="1:26" s="27" customFormat="1" ht="39" x14ac:dyDescent="0.25">
      <c r="A32" s="137" t="s">
        <v>1983</v>
      </c>
      <c r="B32" s="137" t="s">
        <v>1986</v>
      </c>
      <c r="C32" s="2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26"/>
      <c r="P32" s="26"/>
      <c r="Q32" s="26"/>
    </row>
    <row r="33" spans="1:17" s="27" customFormat="1" ht="19.5" x14ac:dyDescent="0.25">
      <c r="A33" s="138" t="s">
        <v>2009</v>
      </c>
      <c r="B33" s="139">
        <v>22492220070</v>
      </c>
      <c r="C33" s="2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6"/>
      <c r="P33" s="26"/>
      <c r="Q33" s="26"/>
    </row>
    <row r="34" spans="1:17" s="27" customFormat="1" ht="19.5" x14ac:dyDescent="0.25">
      <c r="A34" s="138" t="s">
        <v>2011</v>
      </c>
      <c r="B34" s="140">
        <f>+SUM(B35:B37)</f>
        <v>1231783342</v>
      </c>
      <c r="C34" s="26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6"/>
      <c r="P34" s="26"/>
      <c r="Q34" s="26"/>
    </row>
    <row r="35" spans="1:17" s="27" customFormat="1" ht="67.150000000000006" customHeight="1" x14ac:dyDescent="0.25">
      <c r="A35" s="141" t="s">
        <v>2014</v>
      </c>
      <c r="B35" s="142"/>
      <c r="C35" s="2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6"/>
      <c r="P35" s="26"/>
      <c r="Q35" s="26"/>
    </row>
    <row r="36" spans="1:17" s="27" customFormat="1" ht="67.150000000000006" customHeight="1" x14ac:dyDescent="0.25">
      <c r="A36" s="141" t="s">
        <v>1987</v>
      </c>
      <c r="B36" s="142">
        <v>1231783342</v>
      </c>
      <c r="C36" s="2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6"/>
      <c r="P36" s="26"/>
      <c r="Q36" s="26"/>
    </row>
    <row r="37" spans="1:17" s="27" customFormat="1" ht="38.450000000000003" customHeight="1" x14ac:dyDescent="0.25">
      <c r="A37" s="141" t="s">
        <v>1984</v>
      </c>
      <c r="B37" s="142"/>
      <c r="C37" s="26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6"/>
      <c r="P37" s="26"/>
      <c r="Q37" s="26"/>
    </row>
    <row r="38" spans="1:17" s="27" customFormat="1" ht="31.15" customHeight="1" x14ac:dyDescent="0.25">
      <c r="A38" s="143" t="s">
        <v>1985</v>
      </c>
      <c r="B38" s="151">
        <f>+B33-B34</f>
        <v>21260436728</v>
      </c>
      <c r="C38" s="2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6"/>
      <c r="P38" s="26"/>
      <c r="Q38" s="26"/>
    </row>
    <row r="39" spans="1:17" s="27" customFormat="1" ht="15" x14ac:dyDescent="0.25">
      <c r="A39" s="26"/>
      <c r="B39" s="26"/>
      <c r="C39" s="2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6"/>
      <c r="P39" s="26"/>
      <c r="Q39" s="26"/>
    </row>
    <row r="40" spans="1:17" s="27" customFormat="1" ht="15" x14ac:dyDescent="0.25">
      <c r="A40" s="26"/>
      <c r="B40" s="26"/>
      <c r="C40" s="26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6"/>
      <c r="P40" s="26"/>
      <c r="Q40" s="26"/>
    </row>
    <row r="41" spans="1:17" s="27" customFormat="1" ht="15" x14ac:dyDescent="0.25">
      <c r="A41" s="26"/>
      <c r="B41" s="26"/>
      <c r="C41" s="2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6"/>
      <c r="P41" s="26"/>
      <c r="Q41" s="26"/>
    </row>
    <row r="42" spans="1:17" s="27" customFormat="1" ht="15" x14ac:dyDescent="0.25">
      <c r="A42" s="26"/>
      <c r="B42" s="26"/>
      <c r="C42" s="2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26"/>
      <c r="P42" s="26"/>
      <c r="Q42" s="26"/>
    </row>
    <row r="43" spans="1:17" s="27" customFormat="1" ht="15" hidden="1" x14ac:dyDescent="0.25">
      <c r="A43" s="8"/>
      <c r="B43" s="8"/>
      <c r="C43" s="8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8"/>
      <c r="P43" s="8"/>
      <c r="Q43" s="8"/>
    </row>
    <row r="44" spans="1:17" s="27" customFormat="1" ht="15" hidden="1" x14ac:dyDescent="0.25">
      <c r="A44" s="8"/>
      <c r="B44" s="8"/>
      <c r="C44" s="8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8"/>
      <c r="P44" s="8"/>
      <c r="Q44" s="8"/>
    </row>
    <row r="45" spans="1:17" s="27" customFormat="1" ht="15" hidden="1" x14ac:dyDescent="0.25">
      <c r="A45" s="8"/>
      <c r="B45" s="8"/>
      <c r="C45" s="8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8"/>
      <c r="P45" s="8"/>
      <c r="Q45" s="8"/>
    </row>
    <row r="46" spans="1:17" s="27" customFormat="1" ht="15" hidden="1" x14ac:dyDescent="0.25">
      <c r="A46" s="8"/>
      <c r="B46" s="8"/>
      <c r="C46" s="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8"/>
      <c r="P46" s="8"/>
      <c r="Q46" s="8"/>
    </row>
    <row r="47" spans="1:17" s="27" customFormat="1" ht="15" hidden="1" x14ac:dyDescent="0.25">
      <c r="A47" s="8"/>
      <c r="B47" s="8"/>
      <c r="C47" s="8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8"/>
      <c r="P47" s="8"/>
      <c r="Q47" s="8"/>
    </row>
    <row r="48" spans="1:17" s="27" customFormat="1" ht="15" hidden="1" x14ac:dyDescent="0.25">
      <c r="A48" s="8"/>
      <c r="B48" s="8"/>
      <c r="C48" s="8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8"/>
      <c r="P48" s="8"/>
      <c r="Q48" s="8"/>
    </row>
    <row r="49" spans="1:17" s="27" customFormat="1" ht="15" hidden="1" x14ac:dyDescent="0.25">
      <c r="A49" s="8"/>
      <c r="B49" s="8"/>
      <c r="C49" s="8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8"/>
      <c r="P49" s="8"/>
      <c r="Q49" s="8"/>
    </row>
    <row r="50" spans="1:17" s="27" customFormat="1" ht="15" hidden="1" x14ac:dyDescent="0.25">
      <c r="A50" s="8"/>
      <c r="B50" s="8"/>
      <c r="C50" s="8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8"/>
      <c r="P50" s="8"/>
      <c r="Q50" s="8"/>
    </row>
    <row r="51" spans="1:17" s="27" customFormat="1" ht="15" hidden="1" x14ac:dyDescent="0.25">
      <c r="A51" s="8"/>
      <c r="B51" s="8"/>
      <c r="C51" s="8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8"/>
      <c r="P51" s="8"/>
      <c r="Q51" s="8"/>
    </row>
    <row r="52" spans="1:17" s="27" customFormat="1" ht="15" hidden="1" x14ac:dyDescent="0.25">
      <c r="A52" s="26"/>
      <c r="B52" s="26"/>
      <c r="C52" s="26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26"/>
      <c r="P52" s="26"/>
      <c r="Q52" s="26"/>
    </row>
    <row r="53" spans="1:17" s="27" customFormat="1" ht="15" hidden="1" x14ac:dyDescent="0.25">
      <c r="A53" s="26"/>
      <c r="B53" s="26"/>
      <c r="C53" s="2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26"/>
      <c r="P53" s="26"/>
      <c r="Q53" s="26"/>
    </row>
    <row r="54" spans="1:17" s="27" customFormat="1" ht="15" hidden="1" x14ac:dyDescent="0.25">
      <c r="A54" s="26"/>
      <c r="B54" s="26"/>
      <c r="C54" s="2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26"/>
      <c r="P54" s="26"/>
      <c r="Q54" s="26"/>
    </row>
    <row r="55" spans="1:17" ht="15" hidden="1" x14ac:dyDescent="0.2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7" ht="15" hidden="1" x14ac:dyDescent="0.2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7" ht="15" hidden="1" x14ac:dyDescent="0.2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7" ht="15" hidden="1" x14ac:dyDescent="0.2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1:17" ht="15" hidden="1" x14ac:dyDescent="0.2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1:17" ht="15" hidden="1" x14ac:dyDescent="0.2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1:17" ht="15" hidden="1" x14ac:dyDescent="0.2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7" ht="15" hidden="1" x14ac:dyDescent="0.2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7" ht="15" hidden="1" x14ac:dyDescent="0.2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7" ht="15" hidden="1" x14ac:dyDescent="0.2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4:27" ht="15" hidden="1" x14ac:dyDescent="0.2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4:27" s="8" customFormat="1" ht="15" hidden="1" x14ac:dyDescent="0.2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R66"/>
      <c r="S66"/>
      <c r="T66"/>
      <c r="U66"/>
      <c r="V66"/>
      <c r="W66"/>
      <c r="X66"/>
      <c r="Y66"/>
      <c r="Z66"/>
      <c r="AA66"/>
    </row>
    <row r="67" spans="4:27" s="8" customFormat="1" ht="15" hidden="1" x14ac:dyDescent="0.2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R67"/>
      <c r="S67"/>
      <c r="T67"/>
      <c r="U67"/>
      <c r="V67"/>
      <c r="W67"/>
      <c r="X67"/>
      <c r="Y67"/>
      <c r="Z67"/>
      <c r="AA67"/>
    </row>
    <row r="68" spans="4:27" s="8" customFormat="1" ht="15" hidden="1" x14ac:dyDescent="0.2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R68"/>
      <c r="S68"/>
      <c r="T68"/>
      <c r="U68"/>
      <c r="V68"/>
      <c r="W68"/>
      <c r="X68"/>
      <c r="Y68"/>
      <c r="Z68"/>
      <c r="AA68"/>
    </row>
    <row r="69" spans="4:27" s="8" customFormat="1" ht="15" hidden="1" x14ac:dyDescent="0.2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R69"/>
      <c r="S69"/>
      <c r="T69"/>
      <c r="U69"/>
      <c r="V69"/>
      <c r="W69"/>
      <c r="X69"/>
      <c r="Y69"/>
      <c r="Z69"/>
      <c r="AA69"/>
    </row>
    <row r="70" spans="4:27" s="8" customFormat="1" ht="15" hidden="1" x14ac:dyDescent="0.2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R70"/>
      <c r="S70"/>
      <c r="T70"/>
      <c r="U70"/>
      <c r="V70"/>
      <c r="W70"/>
      <c r="X70"/>
      <c r="Y70"/>
      <c r="Z70"/>
      <c r="AA70"/>
    </row>
    <row r="71" spans="4:27" s="8" customFormat="1" ht="15" hidden="1" x14ac:dyDescent="0.2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R71"/>
      <c r="S71"/>
      <c r="T71"/>
      <c r="U71"/>
      <c r="V71"/>
      <c r="W71"/>
      <c r="X71"/>
      <c r="Y71"/>
      <c r="Z71"/>
      <c r="AA71"/>
    </row>
    <row r="72" spans="4:27" s="8" customFormat="1" ht="15" hidden="1" x14ac:dyDescent="0.2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R72"/>
      <c r="S72"/>
      <c r="T72"/>
      <c r="U72"/>
      <c r="V72"/>
      <c r="W72"/>
      <c r="X72"/>
      <c r="Y72"/>
      <c r="Z72"/>
      <c r="AA72"/>
    </row>
    <row r="73" spans="4:27" s="8" customFormat="1" ht="15" hidden="1" x14ac:dyDescent="0.2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R73"/>
      <c r="S73"/>
      <c r="T73"/>
      <c r="U73"/>
      <c r="V73"/>
      <c r="W73"/>
      <c r="X73"/>
      <c r="Y73"/>
      <c r="Z73"/>
      <c r="AA73"/>
    </row>
    <row r="74" spans="4:27" s="8" customFormat="1" ht="15" hidden="1" x14ac:dyDescent="0.2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R74"/>
      <c r="S74"/>
      <c r="T74"/>
      <c r="U74"/>
      <c r="V74"/>
      <c r="W74"/>
      <c r="X74"/>
      <c r="Y74"/>
      <c r="Z74"/>
      <c r="AA74"/>
    </row>
    <row r="75" spans="4:27" s="8" customFormat="1" ht="15" hidden="1" x14ac:dyDescent="0.2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R75"/>
      <c r="S75"/>
      <c r="T75"/>
      <c r="U75"/>
      <c r="V75"/>
      <c r="W75"/>
      <c r="X75"/>
      <c r="Y75"/>
      <c r="Z75"/>
      <c r="AA75"/>
    </row>
    <row r="76" spans="4:27" s="8" customFormat="1" ht="15" hidden="1" x14ac:dyDescent="0.2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R76"/>
      <c r="S76"/>
      <c r="T76"/>
      <c r="U76"/>
      <c r="V76"/>
      <c r="W76"/>
      <c r="X76"/>
      <c r="Y76"/>
      <c r="Z76"/>
      <c r="AA76"/>
    </row>
    <row r="77" spans="4:27" s="8" customFormat="1" ht="15" hidden="1" x14ac:dyDescent="0.2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R77"/>
      <c r="S77"/>
      <c r="T77"/>
      <c r="U77"/>
      <c r="V77"/>
      <c r="W77"/>
      <c r="X77"/>
      <c r="Y77"/>
      <c r="Z77"/>
      <c r="AA77"/>
    </row>
    <row r="78" spans="4:27" s="8" customFormat="1" ht="15" hidden="1" x14ac:dyDescent="0.2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R78"/>
      <c r="S78"/>
      <c r="T78"/>
      <c r="U78"/>
      <c r="V78"/>
      <c r="W78"/>
      <c r="X78"/>
      <c r="Y78"/>
      <c r="Z78"/>
      <c r="AA78"/>
    </row>
    <row r="79" spans="4:27" s="8" customFormat="1" ht="15" hidden="1" x14ac:dyDescent="0.2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R79"/>
      <c r="S79"/>
      <c r="T79"/>
      <c r="U79"/>
      <c r="V79"/>
      <c r="W79"/>
      <c r="X79"/>
      <c r="Y79"/>
      <c r="Z79"/>
      <c r="AA79"/>
    </row>
    <row r="80" spans="4:27" s="8" customFormat="1" ht="15" hidden="1" x14ac:dyDescent="0.2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R80"/>
      <c r="S80"/>
      <c r="T80"/>
      <c r="U80"/>
      <c r="V80"/>
      <c r="W80"/>
      <c r="X80"/>
      <c r="Y80"/>
      <c r="Z80"/>
      <c r="AA80"/>
    </row>
    <row r="81" spans="4:27" s="8" customFormat="1" ht="15" hidden="1" x14ac:dyDescent="0.2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R81"/>
      <c r="S81"/>
      <c r="T81"/>
      <c r="U81"/>
      <c r="V81"/>
      <c r="W81"/>
      <c r="X81"/>
      <c r="Y81"/>
      <c r="Z81"/>
      <c r="AA81"/>
    </row>
    <row r="82" spans="4:27" s="8" customFormat="1" ht="15" hidden="1" x14ac:dyDescent="0.2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R82"/>
      <c r="S82"/>
      <c r="T82"/>
      <c r="U82"/>
      <c r="V82"/>
      <c r="W82"/>
      <c r="X82"/>
      <c r="Y82"/>
      <c r="Z82"/>
      <c r="AA82"/>
    </row>
    <row r="83" spans="4:27" s="8" customFormat="1" ht="15" hidden="1" x14ac:dyDescent="0.2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R83"/>
      <c r="S83"/>
      <c r="T83"/>
      <c r="U83"/>
      <c r="V83"/>
      <c r="W83"/>
      <c r="X83"/>
      <c r="Y83"/>
      <c r="Z83"/>
      <c r="AA83"/>
    </row>
    <row r="84" spans="4:27" s="8" customFormat="1" ht="15" hidden="1" x14ac:dyDescent="0.2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R84"/>
      <c r="S84"/>
      <c r="T84"/>
      <c r="U84"/>
      <c r="V84"/>
      <c r="W84"/>
      <c r="X84"/>
      <c r="Y84"/>
      <c r="Z84"/>
      <c r="AA84"/>
    </row>
    <row r="85" spans="4:27" s="8" customFormat="1" ht="15" hidden="1" x14ac:dyDescent="0.2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R85"/>
      <c r="S85"/>
      <c r="T85"/>
      <c r="U85"/>
      <c r="V85"/>
      <c r="W85"/>
      <c r="X85"/>
      <c r="Y85"/>
      <c r="Z85"/>
      <c r="AA85"/>
    </row>
    <row r="86" spans="4:27" s="8" customFormat="1" ht="15" hidden="1" x14ac:dyDescent="0.2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R86"/>
      <c r="S86"/>
      <c r="T86"/>
      <c r="U86"/>
      <c r="V86"/>
      <c r="W86"/>
      <c r="X86"/>
      <c r="Y86"/>
      <c r="Z86"/>
      <c r="AA86"/>
    </row>
    <row r="87" spans="4:27" s="8" customFormat="1" ht="15" hidden="1" x14ac:dyDescent="0.2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R87"/>
      <c r="S87"/>
      <c r="T87"/>
      <c r="U87"/>
      <c r="V87"/>
      <c r="W87"/>
      <c r="X87"/>
      <c r="Y87"/>
      <c r="Z87"/>
      <c r="AA87"/>
    </row>
    <row r="88" spans="4:27" s="8" customFormat="1" ht="15" hidden="1" x14ac:dyDescent="0.2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R88"/>
      <c r="S88"/>
      <c r="T88"/>
      <c r="U88"/>
      <c r="V88"/>
      <c r="W88"/>
      <c r="X88"/>
      <c r="Y88"/>
      <c r="Z88"/>
      <c r="AA88"/>
    </row>
    <row r="89" spans="4:27" s="8" customFormat="1" ht="15" hidden="1" x14ac:dyDescent="0.2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R89"/>
      <c r="S89"/>
      <c r="T89"/>
      <c r="U89"/>
      <c r="V89"/>
      <c r="W89"/>
      <c r="X89"/>
      <c r="Y89"/>
      <c r="Z89"/>
      <c r="AA89"/>
    </row>
    <row r="90" spans="4:27" s="8" customFormat="1" ht="15" hidden="1" x14ac:dyDescent="0.2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R90"/>
      <c r="S90"/>
      <c r="T90"/>
      <c r="U90"/>
      <c r="V90"/>
      <c r="W90"/>
      <c r="X90"/>
      <c r="Y90"/>
      <c r="Z90"/>
      <c r="AA90"/>
    </row>
    <row r="91" spans="4:27" s="8" customFormat="1" ht="15" hidden="1" x14ac:dyDescent="0.2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R91"/>
      <c r="S91"/>
      <c r="T91"/>
      <c r="U91"/>
      <c r="V91"/>
      <c r="W91"/>
      <c r="X91"/>
      <c r="Y91"/>
      <c r="Z91"/>
      <c r="AA91"/>
    </row>
    <row r="92" spans="4:27" s="8" customFormat="1" ht="15" hidden="1" x14ac:dyDescent="0.2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R92"/>
      <c r="S92"/>
      <c r="T92"/>
      <c r="U92"/>
      <c r="V92"/>
      <c r="W92"/>
      <c r="X92"/>
      <c r="Y92"/>
      <c r="Z92"/>
      <c r="AA92"/>
    </row>
    <row r="93" spans="4:27" s="8" customFormat="1" ht="15" hidden="1" x14ac:dyDescent="0.2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R93"/>
      <c r="S93"/>
      <c r="T93"/>
      <c r="U93"/>
      <c r="V93"/>
      <c r="W93"/>
      <c r="X93"/>
      <c r="Y93"/>
      <c r="Z93"/>
      <c r="AA93"/>
    </row>
    <row r="94" spans="4:27" s="8" customFormat="1" ht="15" hidden="1" x14ac:dyDescent="0.2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R94"/>
      <c r="S94"/>
      <c r="T94"/>
      <c r="U94"/>
      <c r="V94"/>
      <c r="W94"/>
      <c r="X94"/>
      <c r="Y94"/>
      <c r="Z94"/>
      <c r="AA94"/>
    </row>
    <row r="95" spans="4:27" s="8" customFormat="1" ht="15" hidden="1" x14ac:dyDescent="0.2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R95"/>
      <c r="S95"/>
      <c r="T95"/>
      <c r="U95"/>
      <c r="V95"/>
      <c r="W95"/>
      <c r="X95"/>
      <c r="Y95"/>
      <c r="Z95"/>
      <c r="AA95"/>
    </row>
    <row r="96" spans="4:27" s="8" customFormat="1" ht="15" hidden="1" x14ac:dyDescent="0.2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R96"/>
      <c r="S96"/>
      <c r="T96"/>
      <c r="U96"/>
      <c r="V96"/>
      <c r="W96"/>
      <c r="X96"/>
      <c r="Y96"/>
      <c r="Z96"/>
      <c r="AA96"/>
    </row>
    <row r="97" spans="4:27" s="8" customFormat="1" ht="15" hidden="1" x14ac:dyDescent="0.2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R97"/>
      <c r="S97"/>
      <c r="T97"/>
      <c r="U97"/>
      <c r="V97"/>
      <c r="W97"/>
      <c r="X97"/>
      <c r="Y97"/>
      <c r="Z97"/>
      <c r="AA97"/>
    </row>
    <row r="98" spans="4:27" s="8" customFormat="1" ht="15" hidden="1" x14ac:dyDescent="0.2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R98"/>
      <c r="S98"/>
      <c r="T98"/>
      <c r="U98"/>
      <c r="V98"/>
      <c r="W98"/>
      <c r="X98"/>
      <c r="Y98"/>
      <c r="Z98"/>
      <c r="AA98"/>
    </row>
    <row r="99" spans="4:27" s="8" customFormat="1" ht="15" hidden="1" x14ac:dyDescent="0.2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R99"/>
      <c r="S99"/>
      <c r="T99"/>
      <c r="U99"/>
      <c r="V99"/>
      <c r="W99"/>
      <c r="X99"/>
      <c r="Y99"/>
      <c r="Z99"/>
      <c r="AA99"/>
    </row>
    <row r="100" spans="4:27" s="8" customFormat="1" ht="15" hidden="1" x14ac:dyDescent="0.2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R100"/>
      <c r="S100"/>
      <c r="T100"/>
      <c r="U100"/>
      <c r="V100"/>
      <c r="W100"/>
      <c r="X100"/>
      <c r="Y100"/>
      <c r="Z100"/>
      <c r="AA100"/>
    </row>
    <row r="101" spans="4:27" s="8" customFormat="1" ht="15" hidden="1" x14ac:dyDescent="0.2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R101"/>
      <c r="S101"/>
      <c r="T101"/>
      <c r="U101"/>
      <c r="V101"/>
      <c r="W101"/>
      <c r="X101"/>
      <c r="Y101"/>
      <c r="Z101"/>
      <c r="AA101"/>
    </row>
    <row r="102" spans="4:27" s="8" customFormat="1" ht="15" hidden="1" x14ac:dyDescent="0.2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R102"/>
      <c r="S102"/>
      <c r="T102"/>
      <c r="U102"/>
      <c r="V102"/>
      <c r="W102"/>
      <c r="X102"/>
      <c r="Y102"/>
      <c r="Z102"/>
      <c r="AA102"/>
    </row>
    <row r="103" spans="4:27" s="8" customFormat="1" ht="15" hidden="1" x14ac:dyDescent="0.2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R103"/>
      <c r="S103"/>
      <c r="T103"/>
      <c r="U103"/>
      <c r="V103"/>
      <c r="W103"/>
      <c r="X103"/>
      <c r="Y103"/>
      <c r="Z103"/>
      <c r="AA103"/>
    </row>
    <row r="104" spans="4:27" s="8" customFormat="1" ht="15" hidden="1" x14ac:dyDescent="0.2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R104"/>
      <c r="S104"/>
      <c r="T104"/>
      <c r="U104"/>
      <c r="V104"/>
      <c r="W104"/>
      <c r="X104"/>
      <c r="Y104"/>
      <c r="Z104"/>
      <c r="AA104"/>
    </row>
    <row r="105" spans="4:27" s="8" customFormat="1" ht="15" hidden="1" x14ac:dyDescent="0.2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R105"/>
      <c r="S105"/>
      <c r="T105"/>
      <c r="U105"/>
      <c r="V105"/>
      <c r="W105"/>
      <c r="X105"/>
      <c r="Y105"/>
      <c r="Z105"/>
      <c r="AA105"/>
    </row>
    <row r="106" spans="4:27" s="8" customFormat="1" ht="15" hidden="1" x14ac:dyDescent="0.2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R106"/>
      <c r="S106"/>
      <c r="T106"/>
      <c r="U106"/>
      <c r="V106"/>
      <c r="W106"/>
      <c r="X106"/>
      <c r="Y106"/>
      <c r="Z106"/>
      <c r="AA106"/>
    </row>
    <row r="107" spans="4:27" s="8" customFormat="1" ht="15" hidden="1" x14ac:dyDescent="0.2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R107"/>
      <c r="S107"/>
      <c r="T107"/>
      <c r="U107"/>
      <c r="V107"/>
      <c r="W107"/>
      <c r="X107"/>
      <c r="Y107"/>
      <c r="Z107"/>
      <c r="AA107"/>
    </row>
    <row r="108" spans="4:27" s="8" customFormat="1" ht="15" hidden="1" x14ac:dyDescent="0.2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R108"/>
      <c r="S108"/>
      <c r="T108"/>
      <c r="U108"/>
      <c r="V108"/>
      <c r="W108"/>
      <c r="X108"/>
      <c r="Y108"/>
      <c r="Z108"/>
      <c r="AA108"/>
    </row>
    <row r="109" spans="4:27" s="8" customFormat="1" ht="15" hidden="1" x14ac:dyDescent="0.2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R109"/>
      <c r="S109"/>
      <c r="T109"/>
      <c r="U109"/>
      <c r="V109"/>
      <c r="W109"/>
      <c r="X109"/>
      <c r="Y109"/>
      <c r="Z109"/>
      <c r="AA109"/>
    </row>
    <row r="110" spans="4:27" s="8" customFormat="1" ht="15" hidden="1" x14ac:dyDescent="0.2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R110"/>
      <c r="S110"/>
      <c r="T110"/>
      <c r="U110"/>
      <c r="V110"/>
      <c r="W110"/>
      <c r="X110"/>
      <c r="Y110"/>
      <c r="Z110"/>
      <c r="AA110"/>
    </row>
    <row r="111" spans="4:27" s="8" customFormat="1" ht="15" hidden="1" x14ac:dyDescent="0.2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R111"/>
      <c r="S111"/>
      <c r="T111"/>
      <c r="U111"/>
      <c r="V111"/>
      <c r="W111"/>
      <c r="X111"/>
      <c r="Y111"/>
      <c r="Z111"/>
      <c r="AA111"/>
    </row>
    <row r="112" spans="4:27" s="8" customFormat="1" ht="15" hidden="1" x14ac:dyDescent="0.2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R112"/>
      <c r="S112"/>
      <c r="T112"/>
      <c r="U112"/>
      <c r="V112"/>
      <c r="W112"/>
      <c r="X112"/>
      <c r="Y112"/>
      <c r="Z112"/>
      <c r="AA112"/>
    </row>
    <row r="113" spans="4:27" s="8" customFormat="1" ht="15" hidden="1" x14ac:dyDescent="0.2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R113"/>
      <c r="S113"/>
      <c r="T113"/>
      <c r="U113"/>
      <c r="V113"/>
      <c r="W113"/>
      <c r="X113"/>
      <c r="Y113"/>
      <c r="Z113"/>
      <c r="AA113"/>
    </row>
    <row r="114" spans="4:27" s="8" customFormat="1" ht="15" hidden="1" x14ac:dyDescent="0.2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R114"/>
      <c r="S114"/>
      <c r="T114"/>
      <c r="U114"/>
      <c r="V114"/>
      <c r="W114"/>
      <c r="X114"/>
      <c r="Y114"/>
      <c r="Z114"/>
      <c r="AA114"/>
    </row>
    <row r="115" spans="4:27" s="8" customFormat="1" ht="15" hidden="1" x14ac:dyDescent="0.2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R115"/>
      <c r="S115"/>
      <c r="T115"/>
      <c r="U115"/>
      <c r="V115"/>
      <c r="W115"/>
      <c r="X115"/>
      <c r="Y115"/>
      <c r="Z115"/>
      <c r="AA115"/>
    </row>
    <row r="116" spans="4:27" s="8" customFormat="1" ht="15" hidden="1" x14ac:dyDescent="0.2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R116"/>
      <c r="S116"/>
      <c r="T116"/>
      <c r="U116"/>
      <c r="V116"/>
      <c r="W116"/>
      <c r="X116"/>
      <c r="Y116"/>
      <c r="Z116"/>
      <c r="AA116"/>
    </row>
    <row r="117" spans="4:27" s="8" customFormat="1" ht="15" hidden="1" x14ac:dyDescent="0.2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R117"/>
      <c r="S117"/>
      <c r="T117"/>
      <c r="U117"/>
      <c r="V117"/>
      <c r="W117"/>
      <c r="X117"/>
      <c r="Y117"/>
      <c r="Z117"/>
      <c r="AA117"/>
    </row>
    <row r="118" spans="4:27" s="8" customFormat="1" ht="15" hidden="1" x14ac:dyDescent="0.2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R118"/>
      <c r="S118"/>
      <c r="T118"/>
      <c r="U118"/>
      <c r="V118"/>
      <c r="W118"/>
      <c r="X118"/>
      <c r="Y118"/>
      <c r="Z118"/>
      <c r="AA118"/>
    </row>
    <row r="119" spans="4:27" s="8" customFormat="1" ht="15" hidden="1" x14ac:dyDescent="0.2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R119"/>
      <c r="S119"/>
      <c r="T119"/>
      <c r="U119"/>
      <c r="V119"/>
      <c r="W119"/>
      <c r="X119"/>
      <c r="Y119"/>
      <c r="Z119"/>
      <c r="AA119"/>
    </row>
    <row r="120" spans="4:27" s="8" customFormat="1" ht="15" hidden="1" x14ac:dyDescent="0.2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R120"/>
      <c r="S120"/>
      <c r="T120"/>
      <c r="U120"/>
      <c r="V120"/>
      <c r="W120"/>
      <c r="X120"/>
      <c r="Y120"/>
      <c r="Z120"/>
      <c r="AA120"/>
    </row>
    <row r="121" spans="4:27" s="8" customFormat="1" ht="15" hidden="1" x14ac:dyDescent="0.2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R121"/>
      <c r="S121"/>
      <c r="T121"/>
      <c r="U121"/>
      <c r="V121"/>
      <c r="W121"/>
      <c r="X121"/>
      <c r="Y121"/>
      <c r="Z121"/>
      <c r="AA121"/>
    </row>
    <row r="122" spans="4:27" s="8" customFormat="1" ht="15" hidden="1" x14ac:dyDescent="0.2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R122"/>
      <c r="S122"/>
      <c r="T122"/>
      <c r="U122"/>
      <c r="V122"/>
      <c r="W122"/>
      <c r="X122"/>
      <c r="Y122"/>
      <c r="Z122"/>
      <c r="AA122"/>
    </row>
    <row r="123" spans="4:27" s="8" customFormat="1" ht="15" hidden="1" x14ac:dyDescent="0.2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R123"/>
      <c r="S123"/>
      <c r="T123"/>
      <c r="U123"/>
      <c r="V123"/>
      <c r="W123"/>
      <c r="X123"/>
      <c r="Y123"/>
      <c r="Z123"/>
      <c r="AA123"/>
    </row>
    <row r="124" spans="4:27" s="8" customFormat="1" ht="15" hidden="1" x14ac:dyDescent="0.2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R124"/>
      <c r="S124"/>
      <c r="T124"/>
      <c r="U124"/>
      <c r="V124"/>
      <c r="W124"/>
      <c r="X124"/>
      <c r="Y124"/>
      <c r="Z124"/>
      <c r="AA124"/>
    </row>
    <row r="125" spans="4:27" s="8" customFormat="1" ht="15" hidden="1" x14ac:dyDescent="0.2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R125"/>
      <c r="S125"/>
      <c r="T125"/>
      <c r="U125"/>
      <c r="V125"/>
      <c r="W125"/>
      <c r="X125"/>
      <c r="Y125"/>
      <c r="Z125"/>
      <c r="AA125"/>
    </row>
    <row r="126" spans="4:27" s="8" customFormat="1" ht="15" hidden="1" x14ac:dyDescent="0.2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R126"/>
      <c r="S126"/>
      <c r="T126"/>
      <c r="U126"/>
      <c r="V126"/>
      <c r="W126"/>
      <c r="X126"/>
      <c r="Y126"/>
      <c r="Z126"/>
      <c r="AA126"/>
    </row>
    <row r="127" spans="4:27" s="8" customFormat="1" ht="15" hidden="1" x14ac:dyDescent="0.2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R127"/>
      <c r="S127"/>
      <c r="T127"/>
      <c r="U127"/>
      <c r="V127"/>
      <c r="W127"/>
      <c r="X127"/>
      <c r="Y127"/>
      <c r="Z127"/>
      <c r="AA127"/>
    </row>
    <row r="128" spans="4:27" s="8" customFormat="1" ht="15" hidden="1" x14ac:dyDescent="0.2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R128"/>
      <c r="S128"/>
      <c r="T128"/>
      <c r="U128"/>
      <c r="V128"/>
      <c r="W128"/>
      <c r="X128"/>
      <c r="Y128"/>
      <c r="Z128"/>
      <c r="AA128"/>
    </row>
    <row r="129" spans="4:27" s="8" customFormat="1" ht="15" hidden="1" x14ac:dyDescent="0.2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R129"/>
      <c r="S129"/>
      <c r="T129"/>
      <c r="U129"/>
      <c r="V129"/>
      <c r="W129"/>
      <c r="X129"/>
      <c r="Y129"/>
      <c r="Z129"/>
      <c r="AA129"/>
    </row>
    <row r="130" spans="4:27" s="8" customFormat="1" ht="15" hidden="1" x14ac:dyDescent="0.2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R130"/>
      <c r="S130"/>
      <c r="T130"/>
      <c r="U130"/>
      <c r="V130"/>
      <c r="W130"/>
      <c r="X130"/>
      <c r="Y130"/>
      <c r="Z130"/>
      <c r="AA130"/>
    </row>
    <row r="131" spans="4:27" s="8" customFormat="1" ht="15" hidden="1" x14ac:dyDescent="0.2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R131"/>
      <c r="S131"/>
      <c r="T131"/>
      <c r="U131"/>
      <c r="V131"/>
      <c r="W131"/>
      <c r="X131"/>
      <c r="Y131"/>
      <c r="Z131"/>
      <c r="AA131"/>
    </row>
    <row r="132" spans="4:27" s="8" customFormat="1" ht="15" hidden="1" x14ac:dyDescent="0.2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R132"/>
      <c r="S132"/>
      <c r="T132"/>
      <c r="U132"/>
      <c r="V132"/>
      <c r="W132"/>
      <c r="X132"/>
      <c r="Y132"/>
      <c r="Z132"/>
      <c r="AA132"/>
    </row>
    <row r="133" spans="4:27" s="8" customFormat="1" ht="15" hidden="1" x14ac:dyDescent="0.2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R133"/>
      <c r="S133"/>
      <c r="T133"/>
      <c r="U133"/>
      <c r="V133"/>
      <c r="W133"/>
      <c r="X133"/>
      <c r="Y133"/>
      <c r="Z133"/>
      <c r="AA133"/>
    </row>
    <row r="134" spans="4:27" s="8" customFormat="1" ht="15" hidden="1" x14ac:dyDescent="0.2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R134"/>
      <c r="S134"/>
      <c r="T134"/>
      <c r="U134"/>
      <c r="V134"/>
      <c r="W134"/>
      <c r="X134"/>
      <c r="Y134"/>
      <c r="Z134"/>
      <c r="AA134"/>
    </row>
    <row r="135" spans="4:27" s="8" customFormat="1" ht="15" hidden="1" x14ac:dyDescent="0.2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R135"/>
      <c r="S135"/>
      <c r="T135"/>
      <c r="U135"/>
      <c r="V135"/>
      <c r="W135"/>
      <c r="X135"/>
      <c r="Y135"/>
      <c r="Z135"/>
      <c r="AA135"/>
    </row>
    <row r="136" spans="4:27" s="8" customFormat="1" ht="15" hidden="1" x14ac:dyDescent="0.2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R136"/>
      <c r="S136"/>
      <c r="T136"/>
      <c r="U136"/>
      <c r="V136"/>
      <c r="W136"/>
      <c r="X136"/>
      <c r="Y136"/>
      <c r="Z136"/>
      <c r="AA136"/>
    </row>
    <row r="137" spans="4:27" s="8" customFormat="1" ht="15" hidden="1" x14ac:dyDescent="0.2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R137"/>
      <c r="S137"/>
      <c r="T137"/>
      <c r="U137"/>
      <c r="V137"/>
      <c r="W137"/>
      <c r="X137"/>
      <c r="Y137"/>
      <c r="Z137"/>
      <c r="AA137"/>
    </row>
    <row r="138" spans="4:27" s="8" customFormat="1" ht="15" hidden="1" x14ac:dyDescent="0.2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R138"/>
      <c r="S138"/>
      <c r="T138"/>
      <c r="U138"/>
      <c r="V138"/>
      <c r="W138"/>
      <c r="X138"/>
      <c r="Y138"/>
      <c r="Z138"/>
      <c r="AA138"/>
    </row>
    <row r="139" spans="4:27" s="8" customFormat="1" ht="15" hidden="1" x14ac:dyDescent="0.2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R139"/>
      <c r="S139"/>
      <c r="T139"/>
      <c r="U139"/>
      <c r="V139"/>
      <c r="W139"/>
      <c r="X139"/>
      <c r="Y139"/>
      <c r="Z139"/>
      <c r="AA139"/>
    </row>
    <row r="140" spans="4:27" s="8" customFormat="1" ht="15" hidden="1" x14ac:dyDescent="0.2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R140"/>
      <c r="S140"/>
      <c r="T140"/>
      <c r="U140"/>
      <c r="V140"/>
      <c r="W140"/>
      <c r="X140"/>
      <c r="Y140"/>
      <c r="Z140"/>
      <c r="AA140"/>
    </row>
  </sheetData>
  <sheetProtection formatRows="0"/>
  <autoFilter ref="A9:M28" xr:uid="{95424FA6-612D-4E09-A5CB-97A0691A04D0}">
    <filterColumn colId="0">
      <filters blank="1">
        <filter val="Artículo 6 - Reducción del gasto en CPS profesionales y de apoyo a la gestión.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4">
    <mergeCell ref="X9:X10"/>
    <mergeCell ref="Y9:Y10"/>
    <mergeCell ref="Z9:Z10"/>
    <mergeCell ref="A31:B31"/>
    <mergeCell ref="A1:Z3"/>
    <mergeCell ref="B5:D5"/>
    <mergeCell ref="B6:D6"/>
    <mergeCell ref="B7:D7"/>
    <mergeCell ref="A9:A10"/>
    <mergeCell ref="B9:J9"/>
    <mergeCell ref="K9:K10"/>
    <mergeCell ref="L9:L10"/>
    <mergeCell ref="M9:M10"/>
    <mergeCell ref="O9:V9"/>
  </mergeCells>
  <conditionalFormatting sqref="Q11:Q28">
    <cfRule type="containsText" dxfId="4" priority="1" operator="containsText" text="SIN CAMBIOS">
      <formula>NOT(ISERROR(SEARCH("SIN CAMBIOS",Q11)))</formula>
    </cfRule>
    <cfRule type="containsText" dxfId="3" priority="2" operator="containsText" text="CAMBIÓ 2024">
      <formula>NOT(ISERROR(SEARCH("CAMBIÓ 2024",Q11)))</formula>
    </cfRule>
    <cfRule type="containsText" dxfId="2" priority="3" operator="containsText" text="CAMBIÓ 2023">
      <formula>NOT(ISERROR(SEARCH("CAMBIÓ 2023",Q11)))</formula>
    </cfRule>
    <cfRule type="containsText" dxfId="1" priority="4" operator="containsText" text="AMBAS MODIFICADAS">
      <formula>NOT(ISERROR(SEARCH("AMBAS MODIFICADAS",Q11)))</formula>
    </cfRule>
    <cfRule type="containsText" dxfId="0" priority="5" operator="containsText" text="Pendiente">
      <formula>NOT(ISERROR(SEARCH("Pendiente",Q11)))</formula>
    </cfRule>
  </conditionalFormatting>
  <dataValidations count="1">
    <dataValidation type="textLength" allowBlank="1" showInputMessage="1" showErrorMessage="1" errorTitle=" Límite de caracteres" error="⚠ Máximo 290 caracteres permitidos" sqref="Z11:Z28 V11:V28" xr:uid="{70D0DA84-5EE4-4E43-8215-DDBA93C267DF}">
      <formula1>0</formula1>
      <formula2>290</formula2>
    </dataValidation>
  </dataValidations>
  <pageMargins left="0.7" right="0.7" top="0.75" bottom="0.75" header="0.3" footer="0.3"/>
  <ignoredErrors>
    <ignoredError sqref="B5:D7 B38" unlockedFormula="1"/>
    <ignoredError sqref="Y25 R25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2574-8261-48D7-803D-15A0753DB62D}">
  <dimension ref="A1:U1495"/>
  <sheetViews>
    <sheetView showGridLines="0" topLeftCell="E1" zoomScale="118" zoomScaleNormal="118" workbookViewId="0">
      <selection activeCell="B22" sqref="B22"/>
    </sheetView>
  </sheetViews>
  <sheetFormatPr baseColWidth="10" defaultRowHeight="15" x14ac:dyDescent="0.25"/>
  <cols>
    <col min="1" max="1" width="27.140625" bestFit="1" customWidth="1"/>
    <col min="2" max="2" width="45" bestFit="1" customWidth="1"/>
    <col min="3" max="3" width="7.7109375" bestFit="1" customWidth="1"/>
    <col min="4" max="4" width="24.5703125" bestFit="1" customWidth="1"/>
    <col min="5" max="5" width="74.7109375" style="5" bestFit="1" customWidth="1"/>
    <col min="6" max="6" width="67.42578125" bestFit="1" customWidth="1"/>
    <col min="7" max="21" width="28.5703125" customWidth="1"/>
  </cols>
  <sheetData>
    <row r="1" spans="1:21" x14ac:dyDescent="0.25">
      <c r="A1" s="1" t="s">
        <v>3</v>
      </c>
      <c r="B1" s="1" t="s">
        <v>1</v>
      </c>
      <c r="C1" s="1" t="s">
        <v>2</v>
      </c>
      <c r="D1" s="1" t="s">
        <v>4</v>
      </c>
      <c r="E1" s="1" t="s">
        <v>0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3" t="s">
        <v>24</v>
      </c>
      <c r="B2" s="3" t="s">
        <v>22</v>
      </c>
      <c r="C2" s="3" t="s">
        <v>23</v>
      </c>
      <c r="D2" s="3" t="s">
        <v>25</v>
      </c>
      <c r="E2" s="2" t="s">
        <v>21</v>
      </c>
      <c r="F2" t="s">
        <v>1958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</row>
    <row r="3" spans="1:21" x14ac:dyDescent="0.25">
      <c r="A3" s="3" t="s">
        <v>24</v>
      </c>
      <c r="B3" s="3" t="s">
        <v>22</v>
      </c>
      <c r="C3" s="3" t="s">
        <v>23</v>
      </c>
      <c r="D3" s="3" t="s">
        <v>25</v>
      </c>
      <c r="E3" s="2" t="s">
        <v>27</v>
      </c>
      <c r="F3" t="s">
        <v>1959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 x14ac:dyDescent="0.25">
      <c r="A4" s="3" t="s">
        <v>24</v>
      </c>
      <c r="B4" s="3" t="s">
        <v>22</v>
      </c>
      <c r="C4" s="3" t="s">
        <v>23</v>
      </c>
      <c r="D4" s="3" t="s">
        <v>25</v>
      </c>
      <c r="E4" s="2" t="s">
        <v>29</v>
      </c>
      <c r="F4" t="s">
        <v>1960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</row>
    <row r="5" spans="1:21" x14ac:dyDescent="0.25">
      <c r="A5" s="3" t="s">
        <v>24</v>
      </c>
      <c r="B5" s="3" t="s">
        <v>22</v>
      </c>
      <c r="C5" s="3" t="s">
        <v>23</v>
      </c>
      <c r="D5" s="3" t="s">
        <v>25</v>
      </c>
      <c r="E5" s="2" t="s">
        <v>31</v>
      </c>
      <c r="F5" t="s">
        <v>1961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</row>
    <row r="6" spans="1:21" x14ac:dyDescent="0.25">
      <c r="A6" s="3" t="s">
        <v>24</v>
      </c>
      <c r="B6" s="3" t="s">
        <v>22</v>
      </c>
      <c r="C6" s="3" t="s">
        <v>23</v>
      </c>
      <c r="D6" s="3" t="s">
        <v>25</v>
      </c>
      <c r="E6" s="2" t="s">
        <v>33</v>
      </c>
      <c r="F6" t="s">
        <v>1962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 x14ac:dyDescent="0.25">
      <c r="A7" s="3" t="s">
        <v>24</v>
      </c>
      <c r="B7" s="3" t="s">
        <v>22</v>
      </c>
      <c r="C7" s="3" t="s">
        <v>23</v>
      </c>
      <c r="D7" s="3" t="s">
        <v>25</v>
      </c>
      <c r="E7" s="2" t="s">
        <v>35</v>
      </c>
      <c r="F7" t="s">
        <v>1963</v>
      </c>
      <c r="G7" s="4">
        <v>76476412</v>
      </c>
      <c r="H7" s="4">
        <v>80452385.786813825</v>
      </c>
      <c r="I7" s="4">
        <v>92325930</v>
      </c>
      <c r="J7" s="4">
        <v>92325930</v>
      </c>
      <c r="K7" s="4">
        <v>88494403.905000001</v>
      </c>
      <c r="L7" s="4">
        <v>84200194.010466218</v>
      </c>
      <c r="M7" s="4">
        <v>28187000</v>
      </c>
      <c r="N7" s="4">
        <v>215187000</v>
      </c>
      <c r="O7" s="4">
        <v>26819219.790675547</v>
      </c>
      <c r="P7" s="4">
        <v>85839571.787850007</v>
      </c>
      <c r="Q7" s="4">
        <v>77051120.934105888</v>
      </c>
      <c r="R7" s="4">
        <v>30000000</v>
      </c>
      <c r="S7" s="4">
        <v>26928531.676929429</v>
      </c>
      <c r="T7" s="4">
        <v>83264384.634214506</v>
      </c>
      <c r="U7" s="4">
        <v>72562706.122410387</v>
      </c>
    </row>
    <row r="8" spans="1:21" x14ac:dyDescent="0.25">
      <c r="A8" s="3" t="s">
        <v>24</v>
      </c>
      <c r="B8" s="3" t="s">
        <v>22</v>
      </c>
      <c r="C8" s="3" t="s">
        <v>23</v>
      </c>
      <c r="D8" s="3" t="s">
        <v>25</v>
      </c>
      <c r="E8" s="2" t="s">
        <v>37</v>
      </c>
      <c r="F8" t="s">
        <v>1964</v>
      </c>
      <c r="G8" s="4">
        <v>56879878</v>
      </c>
      <c r="H8" s="4">
        <v>59837036.920127794</v>
      </c>
      <c r="I8" s="4">
        <v>72321392</v>
      </c>
      <c r="J8" s="4">
        <v>72321392</v>
      </c>
      <c r="K8" s="4">
        <v>69320054.231999993</v>
      </c>
      <c r="L8" s="4">
        <v>65956283.760228343</v>
      </c>
      <c r="M8" s="4">
        <v>107837989</v>
      </c>
      <c r="N8" s="4">
        <v>62837989</v>
      </c>
      <c r="O8" s="4">
        <v>102605127.49762131</v>
      </c>
      <c r="P8" s="4">
        <v>67240452.605039999</v>
      </c>
      <c r="Q8" s="4">
        <v>60356221.931529716</v>
      </c>
      <c r="R8" s="4">
        <v>0</v>
      </c>
      <c r="S8" s="4">
        <v>0</v>
      </c>
      <c r="T8" s="4">
        <v>65223239.026888803</v>
      </c>
      <c r="U8" s="4">
        <v>56840325.50833381</v>
      </c>
    </row>
    <row r="9" spans="1:21" x14ac:dyDescent="0.25">
      <c r="A9" s="3" t="s">
        <v>24</v>
      </c>
      <c r="B9" s="3" t="s">
        <v>22</v>
      </c>
      <c r="C9" s="3" t="s">
        <v>23</v>
      </c>
      <c r="D9" s="3" t="s">
        <v>25</v>
      </c>
      <c r="E9" s="2" t="s">
        <v>39</v>
      </c>
      <c r="F9" t="s">
        <v>1965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</row>
    <row r="10" spans="1:21" x14ac:dyDescent="0.25">
      <c r="A10" s="3" t="s">
        <v>24</v>
      </c>
      <c r="B10" s="3" t="s">
        <v>22</v>
      </c>
      <c r="C10" s="3" t="s">
        <v>23</v>
      </c>
      <c r="D10" s="3" t="s">
        <v>25</v>
      </c>
      <c r="E10" s="2" t="s">
        <v>41</v>
      </c>
      <c r="F10" t="s">
        <v>1966</v>
      </c>
      <c r="G10" s="4">
        <v>43750905</v>
      </c>
      <c r="H10" s="4">
        <v>46025494.600638971</v>
      </c>
      <c r="I10" s="4">
        <v>49783607</v>
      </c>
      <c r="J10" s="4">
        <v>49783607</v>
      </c>
      <c r="K10" s="4">
        <v>47717587.309500001</v>
      </c>
      <c r="L10" s="4">
        <v>45402081.16983825</v>
      </c>
      <c r="M10" s="4">
        <v>20185000</v>
      </c>
      <c r="N10" s="4">
        <v>0</v>
      </c>
      <c r="O10" s="4">
        <v>19205518.553758323</v>
      </c>
      <c r="P10" s="4">
        <v>46286059.690214999</v>
      </c>
      <c r="Q10" s="4">
        <v>41547187.4856067</v>
      </c>
      <c r="R10" s="4">
        <v>0</v>
      </c>
      <c r="S10" s="4">
        <v>0</v>
      </c>
      <c r="T10" s="4">
        <v>44897477.899508603</v>
      </c>
      <c r="U10" s="4">
        <v>39126962.971882083</v>
      </c>
    </row>
    <row r="11" spans="1:21" x14ac:dyDescent="0.25">
      <c r="A11" s="3" t="s">
        <v>24</v>
      </c>
      <c r="B11" s="3" t="s">
        <v>22</v>
      </c>
      <c r="C11" s="3" t="s">
        <v>23</v>
      </c>
      <c r="D11" s="3" t="s">
        <v>25</v>
      </c>
      <c r="E11" s="2" t="s">
        <v>43</v>
      </c>
      <c r="F11" t="s">
        <v>1967</v>
      </c>
      <c r="G11" s="4">
        <v>28000000</v>
      </c>
      <c r="H11" s="4">
        <v>29455707.232065056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</row>
    <row r="12" spans="1:21" x14ac:dyDescent="0.25">
      <c r="A12" s="3" t="s">
        <v>24</v>
      </c>
      <c r="B12" s="3" t="s">
        <v>22</v>
      </c>
      <c r="C12" s="3" t="s">
        <v>23</v>
      </c>
      <c r="D12" s="3" t="s">
        <v>25</v>
      </c>
      <c r="E12" s="2" t="s">
        <v>45</v>
      </c>
      <c r="F12" t="s">
        <v>1968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 x14ac:dyDescent="0.25">
      <c r="A13" s="3" t="s">
        <v>24</v>
      </c>
      <c r="B13" s="3" t="s">
        <v>22</v>
      </c>
      <c r="C13" s="3" t="s">
        <v>23</v>
      </c>
      <c r="D13" s="3" t="s">
        <v>25</v>
      </c>
      <c r="E13" s="2" t="s">
        <v>46</v>
      </c>
      <c r="F13" t="s">
        <v>1969</v>
      </c>
      <c r="G13" s="4">
        <v>122408485</v>
      </c>
      <c r="H13" s="4">
        <v>128772446.31716526</v>
      </c>
      <c r="I13" s="4">
        <v>180000000</v>
      </c>
      <c r="J13" s="4">
        <v>180000000</v>
      </c>
      <c r="K13" s="4">
        <v>172530000</v>
      </c>
      <c r="L13" s="4">
        <v>164157944.81446242</v>
      </c>
      <c r="M13" s="4">
        <v>0</v>
      </c>
      <c r="N13" s="4">
        <v>10854400</v>
      </c>
      <c r="O13" s="4">
        <v>0</v>
      </c>
      <c r="P13" s="4">
        <v>167354100</v>
      </c>
      <c r="Q13" s="4">
        <v>150220006.10380051</v>
      </c>
      <c r="R13" s="4">
        <v>0</v>
      </c>
      <c r="S13" s="4">
        <v>0</v>
      </c>
      <c r="T13" s="4">
        <v>162333477</v>
      </c>
      <c r="U13" s="4">
        <v>141469326.13658881</v>
      </c>
    </row>
    <row r="14" spans="1:21" x14ac:dyDescent="0.25">
      <c r="A14" s="3" t="s">
        <v>24</v>
      </c>
      <c r="B14" s="3" t="s">
        <v>22</v>
      </c>
      <c r="C14" s="3" t="s">
        <v>23</v>
      </c>
      <c r="D14" s="3" t="s">
        <v>25</v>
      </c>
      <c r="E14" s="2" t="s">
        <v>48</v>
      </c>
      <c r="F14" t="s">
        <v>1970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 x14ac:dyDescent="0.25">
      <c r="A15" s="3" t="s">
        <v>24</v>
      </c>
      <c r="B15" s="3" t="s">
        <v>22</v>
      </c>
      <c r="C15" s="3" t="s">
        <v>23</v>
      </c>
      <c r="D15" s="3" t="s">
        <v>25</v>
      </c>
      <c r="E15" s="2" t="s">
        <v>50</v>
      </c>
      <c r="F15" t="s">
        <v>1971</v>
      </c>
      <c r="G15" s="4">
        <v>83661896</v>
      </c>
      <c r="H15" s="4">
        <v>88011439.823409811</v>
      </c>
      <c r="I15" s="4">
        <v>108462000</v>
      </c>
      <c r="J15" s="4">
        <v>108462000</v>
      </c>
      <c r="K15" s="4">
        <v>103960827</v>
      </c>
      <c r="L15" s="4">
        <v>98916105.613701239</v>
      </c>
      <c r="M15" s="4">
        <v>129452613</v>
      </c>
      <c r="N15" s="4">
        <v>103996613</v>
      </c>
      <c r="O15" s="4">
        <v>123170897.24072312</v>
      </c>
      <c r="P15" s="4">
        <v>100842002.19</v>
      </c>
      <c r="Q15" s="4">
        <v>90517568.344613388</v>
      </c>
      <c r="R15" s="4">
        <v>0</v>
      </c>
      <c r="S15" s="4">
        <v>0</v>
      </c>
      <c r="T15" s="4">
        <v>97816742.124300003</v>
      </c>
      <c r="U15" s="4">
        <v>85244700.285703868</v>
      </c>
    </row>
    <row r="16" spans="1:21" x14ac:dyDescent="0.25">
      <c r="A16" s="3" t="s">
        <v>24</v>
      </c>
      <c r="B16" s="3" t="s">
        <v>22</v>
      </c>
      <c r="C16" s="3" t="s">
        <v>23</v>
      </c>
      <c r="D16" s="3" t="s">
        <v>25</v>
      </c>
      <c r="E16" s="2" t="s">
        <v>52</v>
      </c>
      <c r="F16" t="s">
        <v>1972</v>
      </c>
      <c r="G16" s="4">
        <v>18643428675</v>
      </c>
      <c r="H16" s="4">
        <v>19612692030.453091</v>
      </c>
      <c r="I16" s="4">
        <v>15985847639</v>
      </c>
      <c r="J16" s="4">
        <v>15985847639</v>
      </c>
      <c r="K16" s="4">
        <v>15154583561.771999</v>
      </c>
      <c r="L16" s="4">
        <v>14419204150.116079</v>
      </c>
      <c r="M16" s="4">
        <v>19636493241</v>
      </c>
      <c r="N16" s="4">
        <v>19636493241</v>
      </c>
      <c r="O16" s="4">
        <v>18683628202.664127</v>
      </c>
      <c r="P16" s="4">
        <v>14699946054.9188</v>
      </c>
      <c r="Q16" s="4">
        <v>13194932099.634489</v>
      </c>
      <c r="R16" s="4">
        <v>0</v>
      </c>
      <c r="S16" s="4">
        <v>0</v>
      </c>
      <c r="T16" s="4">
        <v>14258947673.271299</v>
      </c>
      <c r="U16" s="4">
        <v>12426295278.296612</v>
      </c>
    </row>
    <row r="17" spans="1:21" x14ac:dyDescent="0.25">
      <c r="A17" s="3" t="s">
        <v>24</v>
      </c>
      <c r="B17" s="3" t="s">
        <v>22</v>
      </c>
      <c r="C17" s="3" t="s">
        <v>23</v>
      </c>
      <c r="D17" s="3" t="s">
        <v>25</v>
      </c>
      <c r="E17" s="2" t="s">
        <v>53</v>
      </c>
      <c r="F17" t="s">
        <v>1973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</row>
    <row r="18" spans="1:21" x14ac:dyDescent="0.25">
      <c r="A18" s="3" t="s">
        <v>24</v>
      </c>
      <c r="B18" s="3" t="s">
        <v>22</v>
      </c>
      <c r="C18" s="3" t="s">
        <v>23</v>
      </c>
      <c r="D18" s="3" t="s">
        <v>25</v>
      </c>
      <c r="E18" s="2" t="s">
        <v>55</v>
      </c>
      <c r="F18" t="s">
        <v>1974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</row>
    <row r="19" spans="1:21" x14ac:dyDescent="0.25">
      <c r="A19" s="3" t="s">
        <v>24</v>
      </c>
      <c r="B19" s="3" t="s">
        <v>22</v>
      </c>
      <c r="C19" s="3" t="s">
        <v>23</v>
      </c>
      <c r="D19" s="3" t="s">
        <v>25</v>
      </c>
      <c r="E19" s="2" t="s">
        <v>57</v>
      </c>
      <c r="F19" t="s">
        <v>1975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</row>
    <row r="20" spans="1:21" x14ac:dyDescent="0.25">
      <c r="A20" s="3" t="s">
        <v>61</v>
      </c>
      <c r="B20" s="3" t="s">
        <v>22</v>
      </c>
      <c r="C20" s="3" t="s">
        <v>60</v>
      </c>
      <c r="D20" s="3" t="s">
        <v>25</v>
      </c>
      <c r="E20" s="2" t="s">
        <v>59</v>
      </c>
      <c r="F20" t="s">
        <v>1958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25">
      <c r="A21" s="3" t="s">
        <v>61</v>
      </c>
      <c r="B21" s="3" t="s">
        <v>22</v>
      </c>
      <c r="C21" s="3" t="s">
        <v>60</v>
      </c>
      <c r="D21" s="3" t="s">
        <v>25</v>
      </c>
      <c r="E21" s="2" t="s">
        <v>62</v>
      </c>
      <c r="F21" t="s">
        <v>1959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</row>
    <row r="22" spans="1:21" x14ac:dyDescent="0.25">
      <c r="A22" s="3" t="s">
        <v>61</v>
      </c>
      <c r="B22" s="3" t="s">
        <v>22</v>
      </c>
      <c r="C22" s="3" t="s">
        <v>60</v>
      </c>
      <c r="D22" s="3" t="s">
        <v>25</v>
      </c>
      <c r="E22" s="2" t="s">
        <v>63</v>
      </c>
      <c r="F22" t="s">
        <v>1960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25">
      <c r="A23" s="3" t="s">
        <v>61</v>
      </c>
      <c r="B23" s="3" t="s">
        <v>22</v>
      </c>
      <c r="C23" s="3" t="s">
        <v>60</v>
      </c>
      <c r="D23" s="3" t="s">
        <v>25</v>
      </c>
      <c r="E23" s="2" t="s">
        <v>64</v>
      </c>
      <c r="F23" t="s">
        <v>1961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25">
      <c r="A24" s="3" t="s">
        <v>61</v>
      </c>
      <c r="B24" s="3" t="s">
        <v>22</v>
      </c>
      <c r="C24" s="3" t="s">
        <v>60</v>
      </c>
      <c r="D24" s="3" t="s">
        <v>25</v>
      </c>
      <c r="E24" s="2" t="s">
        <v>65</v>
      </c>
      <c r="F24" t="s">
        <v>1962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25">
      <c r="A25" s="3" t="s">
        <v>61</v>
      </c>
      <c r="B25" s="3" t="s">
        <v>22</v>
      </c>
      <c r="C25" s="3" t="s">
        <v>60</v>
      </c>
      <c r="D25" s="3" t="s">
        <v>25</v>
      </c>
      <c r="E25" s="2" t="s">
        <v>66</v>
      </c>
      <c r="F25" t="s">
        <v>1963</v>
      </c>
      <c r="G25" s="4">
        <v>65164129</v>
      </c>
      <c r="H25" s="4">
        <v>68551982.35201858</v>
      </c>
      <c r="I25" s="4">
        <v>51301780</v>
      </c>
      <c r="J25" s="4">
        <v>51301780</v>
      </c>
      <c r="K25" s="4">
        <v>51045271.100000001</v>
      </c>
      <c r="L25" s="4">
        <v>48568288.392007612</v>
      </c>
      <c r="M25" s="4">
        <v>21381155</v>
      </c>
      <c r="N25" s="4">
        <v>66642140</v>
      </c>
      <c r="O25" s="4">
        <v>20343629.876308277</v>
      </c>
      <c r="P25" s="4">
        <v>50790044.744499996</v>
      </c>
      <c r="Q25" s="4">
        <v>45590044.292497709</v>
      </c>
      <c r="R25" s="4">
        <v>23268000</v>
      </c>
      <c r="S25" s="4">
        <v>20885769.168626465</v>
      </c>
      <c r="T25" s="4">
        <v>50536094.520777501</v>
      </c>
      <c r="U25" s="4">
        <v>44040868.03013128</v>
      </c>
    </row>
    <row r="26" spans="1:21" x14ac:dyDescent="0.25">
      <c r="A26" s="3" t="s">
        <v>61</v>
      </c>
      <c r="B26" s="3" t="s">
        <v>22</v>
      </c>
      <c r="C26" s="3" t="s">
        <v>60</v>
      </c>
      <c r="D26" s="3" t="s">
        <v>25</v>
      </c>
      <c r="E26" s="2" t="s">
        <v>67</v>
      </c>
      <c r="F26" t="s">
        <v>1964</v>
      </c>
      <c r="G26" s="4">
        <v>48720000</v>
      </c>
      <c r="H26" s="4">
        <v>51252930.583793201</v>
      </c>
      <c r="I26" s="4">
        <v>55000000</v>
      </c>
      <c r="J26" s="4">
        <v>55000000</v>
      </c>
      <c r="K26" s="4">
        <v>54945000</v>
      </c>
      <c r="L26" s="4">
        <v>52278782.112274021</v>
      </c>
      <c r="M26" s="4">
        <v>75400000</v>
      </c>
      <c r="N26" s="4">
        <v>75400000</v>
      </c>
      <c r="O26" s="4">
        <v>71741198.858230248</v>
      </c>
      <c r="P26" s="4">
        <v>54862582.5</v>
      </c>
      <c r="Q26" s="4">
        <v>49245626.357646801</v>
      </c>
      <c r="R26" s="4">
        <v>0</v>
      </c>
      <c r="S26" s="4">
        <v>0</v>
      </c>
      <c r="T26" s="4">
        <v>54769316.109750003</v>
      </c>
      <c r="U26" s="4">
        <v>47730008.536736704</v>
      </c>
    </row>
    <row r="27" spans="1:21" x14ac:dyDescent="0.25">
      <c r="A27" s="3" t="s">
        <v>61</v>
      </c>
      <c r="B27" s="3" t="s">
        <v>22</v>
      </c>
      <c r="C27" s="3" t="s">
        <v>60</v>
      </c>
      <c r="D27" s="3" t="s">
        <v>25</v>
      </c>
      <c r="E27" s="2" t="s">
        <v>68</v>
      </c>
      <c r="F27" t="s">
        <v>1965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x14ac:dyDescent="0.25">
      <c r="A28" s="3" t="s">
        <v>61</v>
      </c>
      <c r="B28" s="3" t="s">
        <v>22</v>
      </c>
      <c r="C28" s="3" t="s">
        <v>60</v>
      </c>
      <c r="D28" s="3" t="s">
        <v>25</v>
      </c>
      <c r="E28" s="2" t="s">
        <v>69</v>
      </c>
      <c r="F28" t="s">
        <v>1966</v>
      </c>
      <c r="G28" s="4">
        <v>15000000</v>
      </c>
      <c r="H28" s="4">
        <v>15779843.160034852</v>
      </c>
      <c r="I28" s="4">
        <v>7465415</v>
      </c>
      <c r="J28" s="4">
        <v>7465415</v>
      </c>
      <c r="K28" s="4">
        <v>7390760.8499999996</v>
      </c>
      <c r="L28" s="4">
        <v>7032122.5975261647</v>
      </c>
      <c r="M28" s="4">
        <v>5831000</v>
      </c>
      <c r="N28" s="4">
        <v>0</v>
      </c>
      <c r="O28" s="4">
        <v>5548049.4766888674</v>
      </c>
      <c r="P28" s="4">
        <v>7316853.2414999995</v>
      </c>
      <c r="Q28" s="4">
        <v>6567737.1429725504</v>
      </c>
      <c r="R28" s="4">
        <v>0</v>
      </c>
      <c r="S28" s="4">
        <v>0</v>
      </c>
      <c r="T28" s="4">
        <v>7243684.7090849997</v>
      </c>
      <c r="U28" s="4">
        <v>6312679.3898474025</v>
      </c>
    </row>
    <row r="29" spans="1:21" x14ac:dyDescent="0.25">
      <c r="A29" s="3" t="s">
        <v>61</v>
      </c>
      <c r="B29" s="3" t="s">
        <v>22</v>
      </c>
      <c r="C29" s="3" t="s">
        <v>60</v>
      </c>
      <c r="D29" s="3" t="s">
        <v>25</v>
      </c>
      <c r="E29" s="2" t="s">
        <v>70</v>
      </c>
      <c r="F29" t="s">
        <v>1967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25">
      <c r="A30" s="3" t="s">
        <v>61</v>
      </c>
      <c r="B30" s="3" t="s">
        <v>22</v>
      </c>
      <c r="C30" s="3" t="s">
        <v>60</v>
      </c>
      <c r="D30" s="3" t="s">
        <v>25</v>
      </c>
      <c r="E30" s="2" t="s">
        <v>71</v>
      </c>
      <c r="F30" t="s">
        <v>1968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x14ac:dyDescent="0.25">
      <c r="A31" s="3" t="s">
        <v>61</v>
      </c>
      <c r="B31" s="3" t="s">
        <v>22</v>
      </c>
      <c r="C31" s="3" t="s">
        <v>60</v>
      </c>
      <c r="D31" s="3" t="s">
        <v>25</v>
      </c>
      <c r="E31" s="2" t="s">
        <v>72</v>
      </c>
      <c r="F31" t="s">
        <v>1969</v>
      </c>
      <c r="G31" s="4">
        <v>15426340</v>
      </c>
      <c r="H31" s="4">
        <v>16228348.382224802</v>
      </c>
      <c r="I31" s="4">
        <v>7697743</v>
      </c>
      <c r="J31" s="4">
        <v>7697743</v>
      </c>
      <c r="K31" s="4">
        <v>7659254.2850000001</v>
      </c>
      <c r="L31" s="4">
        <v>7287587.3311132258</v>
      </c>
      <c r="M31" s="4">
        <v>0</v>
      </c>
      <c r="N31" s="4">
        <v>120810784</v>
      </c>
      <c r="O31" s="4">
        <v>0</v>
      </c>
      <c r="P31" s="4">
        <v>7651595.0307149999</v>
      </c>
      <c r="Q31" s="4">
        <v>6868207.3054548223</v>
      </c>
      <c r="R31" s="4">
        <v>0</v>
      </c>
      <c r="S31" s="4">
        <v>0</v>
      </c>
      <c r="T31" s="4">
        <v>7536821.1052542701</v>
      </c>
      <c r="U31" s="4">
        <v>6568139.9959931998</v>
      </c>
    </row>
    <row r="32" spans="1:21" x14ac:dyDescent="0.25">
      <c r="A32" s="3" t="s">
        <v>61</v>
      </c>
      <c r="B32" s="3" t="s">
        <v>22</v>
      </c>
      <c r="C32" s="3" t="s">
        <v>60</v>
      </c>
      <c r="D32" s="3" t="s">
        <v>25</v>
      </c>
      <c r="E32" s="2" t="s">
        <v>73</v>
      </c>
      <c r="F32" t="s">
        <v>1970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</row>
    <row r="33" spans="1:21" x14ac:dyDescent="0.25">
      <c r="A33" s="3" t="s">
        <v>61</v>
      </c>
      <c r="B33" s="3" t="s">
        <v>22</v>
      </c>
      <c r="C33" s="3" t="s">
        <v>60</v>
      </c>
      <c r="D33" s="3" t="s">
        <v>25</v>
      </c>
      <c r="E33" s="2" t="s">
        <v>74</v>
      </c>
      <c r="F33" t="s">
        <v>1971</v>
      </c>
      <c r="G33" s="4">
        <v>93645465</v>
      </c>
      <c r="H33" s="4">
        <v>98514050.023235545</v>
      </c>
      <c r="I33" s="4">
        <v>77519373</v>
      </c>
      <c r="J33" s="4">
        <v>77519373</v>
      </c>
      <c r="K33" s="4">
        <v>77131776.135000005</v>
      </c>
      <c r="L33" s="4">
        <v>73388940.185537592</v>
      </c>
      <c r="M33" s="4">
        <v>100267308</v>
      </c>
      <c r="N33" s="4">
        <v>100267308</v>
      </c>
      <c r="O33" s="4">
        <v>95401815.413891524</v>
      </c>
      <c r="P33" s="4">
        <v>76360458.373649999</v>
      </c>
      <c r="Q33" s="4">
        <v>68542500.739322826</v>
      </c>
      <c r="R33" s="4">
        <v>0</v>
      </c>
      <c r="S33" s="4">
        <v>0</v>
      </c>
      <c r="T33" s="4">
        <v>75215051.498045295</v>
      </c>
      <c r="U33" s="4">
        <v>65547925.464303911</v>
      </c>
    </row>
    <row r="34" spans="1:21" x14ac:dyDescent="0.25">
      <c r="A34" s="3" t="s">
        <v>61</v>
      </c>
      <c r="B34" s="3" t="s">
        <v>22</v>
      </c>
      <c r="C34" s="3" t="s">
        <v>60</v>
      </c>
      <c r="D34" s="3" t="s">
        <v>25</v>
      </c>
      <c r="E34" s="2" t="s">
        <v>75</v>
      </c>
      <c r="F34" t="s">
        <v>1972</v>
      </c>
      <c r="G34" s="4">
        <v>9657256934</v>
      </c>
      <c r="H34" s="4">
        <v>10159333318.311937</v>
      </c>
      <c r="I34" s="4">
        <v>7150519366</v>
      </c>
      <c r="J34" s="4">
        <v>7150519366</v>
      </c>
      <c r="K34" s="4">
        <v>7550948450.4960003</v>
      </c>
      <c r="L34" s="4">
        <v>7184537060.4148426</v>
      </c>
      <c r="M34" s="4">
        <v>11501807602</v>
      </c>
      <c r="N34" s="4">
        <v>11501807602</v>
      </c>
      <c r="O34" s="4">
        <v>10943679925.784966</v>
      </c>
      <c r="P34" s="4">
        <v>7777476904.0108805</v>
      </c>
      <c r="Q34" s="4">
        <v>6981201105.8748007</v>
      </c>
      <c r="R34" s="4">
        <v>0</v>
      </c>
      <c r="S34" s="4">
        <v>0</v>
      </c>
      <c r="T34" s="4">
        <v>8010801211.1312103</v>
      </c>
      <c r="U34" s="4">
        <v>6981201105.8748026</v>
      </c>
    </row>
    <row r="35" spans="1:21" x14ac:dyDescent="0.25">
      <c r="A35" s="3" t="s">
        <v>61</v>
      </c>
      <c r="B35" s="3" t="s">
        <v>22</v>
      </c>
      <c r="C35" s="3" t="s">
        <v>60</v>
      </c>
      <c r="D35" s="3" t="s">
        <v>25</v>
      </c>
      <c r="E35" s="2" t="s">
        <v>76</v>
      </c>
      <c r="F35" t="s">
        <v>1973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</row>
    <row r="36" spans="1:21" x14ac:dyDescent="0.25">
      <c r="A36" s="3" t="s">
        <v>61</v>
      </c>
      <c r="B36" s="3" t="s">
        <v>22</v>
      </c>
      <c r="C36" s="3" t="s">
        <v>60</v>
      </c>
      <c r="D36" s="3" t="s">
        <v>25</v>
      </c>
      <c r="E36" s="2" t="s">
        <v>77</v>
      </c>
      <c r="F36" t="s">
        <v>1974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</row>
    <row r="37" spans="1:21" x14ac:dyDescent="0.25">
      <c r="A37" s="3" t="s">
        <v>61</v>
      </c>
      <c r="B37" s="3" t="s">
        <v>22</v>
      </c>
      <c r="C37" s="3" t="s">
        <v>60</v>
      </c>
      <c r="D37" s="3" t="s">
        <v>25</v>
      </c>
      <c r="E37" s="2" t="s">
        <v>78</v>
      </c>
      <c r="F37" t="s">
        <v>1975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</row>
    <row r="38" spans="1:21" x14ac:dyDescent="0.25">
      <c r="A38" s="3" t="s">
        <v>81</v>
      </c>
      <c r="B38" s="3" t="s">
        <v>22</v>
      </c>
      <c r="C38" s="3" t="s">
        <v>80</v>
      </c>
      <c r="D38" s="3" t="s">
        <v>25</v>
      </c>
      <c r="E38" s="2" t="s">
        <v>79</v>
      </c>
      <c r="F38" t="s">
        <v>1958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</row>
    <row r="39" spans="1:21" x14ac:dyDescent="0.25">
      <c r="A39" s="3" t="s">
        <v>81</v>
      </c>
      <c r="B39" s="3" t="s">
        <v>22</v>
      </c>
      <c r="C39" s="3" t="s">
        <v>80</v>
      </c>
      <c r="D39" s="3" t="s">
        <v>25</v>
      </c>
      <c r="E39" s="2" t="s">
        <v>82</v>
      </c>
      <c r="F39" t="s">
        <v>1959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x14ac:dyDescent="0.25">
      <c r="A40" s="3" t="s">
        <v>81</v>
      </c>
      <c r="B40" s="3" t="s">
        <v>22</v>
      </c>
      <c r="C40" s="3" t="s">
        <v>80</v>
      </c>
      <c r="D40" s="3" t="s">
        <v>25</v>
      </c>
      <c r="E40" s="2" t="s">
        <v>83</v>
      </c>
      <c r="F40" t="s">
        <v>1960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x14ac:dyDescent="0.25">
      <c r="A41" s="3" t="s">
        <v>81</v>
      </c>
      <c r="B41" s="3" t="s">
        <v>22</v>
      </c>
      <c r="C41" s="3" t="s">
        <v>80</v>
      </c>
      <c r="D41" s="3" t="s">
        <v>25</v>
      </c>
      <c r="E41" s="2" t="s">
        <v>84</v>
      </c>
      <c r="F41" t="s">
        <v>1961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x14ac:dyDescent="0.25">
      <c r="A42" s="3" t="s">
        <v>81</v>
      </c>
      <c r="B42" s="3" t="s">
        <v>22</v>
      </c>
      <c r="C42" s="3" t="s">
        <v>80</v>
      </c>
      <c r="D42" s="3" t="s">
        <v>25</v>
      </c>
      <c r="E42" s="2" t="s">
        <v>85</v>
      </c>
      <c r="F42" t="s">
        <v>1962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 x14ac:dyDescent="0.25">
      <c r="A43" s="3" t="s">
        <v>81</v>
      </c>
      <c r="B43" s="3" t="s">
        <v>22</v>
      </c>
      <c r="C43" s="3" t="s">
        <v>80</v>
      </c>
      <c r="D43" s="3" t="s">
        <v>25</v>
      </c>
      <c r="E43" s="2" t="s">
        <v>86</v>
      </c>
      <c r="F43" t="s">
        <v>1963</v>
      </c>
      <c r="G43" s="4">
        <v>10306100</v>
      </c>
      <c r="H43" s="4">
        <v>10841909.439442346</v>
      </c>
      <c r="I43" s="4">
        <v>5961600</v>
      </c>
      <c r="J43" s="4">
        <v>5961600</v>
      </c>
      <c r="K43" s="4">
        <v>0</v>
      </c>
      <c r="L43" s="4">
        <v>0</v>
      </c>
      <c r="M43" s="4">
        <v>1702290</v>
      </c>
      <c r="N43" s="4">
        <v>1702290</v>
      </c>
      <c r="O43" s="4">
        <v>1619686.0133206469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</row>
    <row r="44" spans="1:21" x14ac:dyDescent="0.25">
      <c r="A44" s="3" t="s">
        <v>81</v>
      </c>
      <c r="B44" s="3" t="s">
        <v>22</v>
      </c>
      <c r="C44" s="3" t="s">
        <v>80</v>
      </c>
      <c r="D44" s="3" t="s">
        <v>25</v>
      </c>
      <c r="E44" s="2" t="s">
        <v>87</v>
      </c>
      <c r="F44" t="s">
        <v>1964</v>
      </c>
      <c r="G44" s="4">
        <v>63496978</v>
      </c>
      <c r="H44" s="4">
        <v>66798156.931745566</v>
      </c>
      <c r="I44" s="4">
        <v>70400000</v>
      </c>
      <c r="J44" s="4">
        <v>70400000</v>
      </c>
      <c r="K44" s="4">
        <v>69696000</v>
      </c>
      <c r="L44" s="4">
        <v>66313986.679352999</v>
      </c>
      <c r="M44" s="4">
        <v>80000000</v>
      </c>
      <c r="N44" s="4">
        <v>40000000</v>
      </c>
      <c r="O44" s="4">
        <v>76117982.873453856</v>
      </c>
      <c r="P44" s="4">
        <v>68999040</v>
      </c>
      <c r="Q44" s="4">
        <v>61934761.14392402</v>
      </c>
      <c r="R44" s="4">
        <v>0</v>
      </c>
      <c r="S44" s="4">
        <v>0</v>
      </c>
      <c r="T44" s="4">
        <v>68309049.599999994</v>
      </c>
      <c r="U44" s="4">
        <v>59529527.701441526</v>
      </c>
    </row>
    <row r="45" spans="1:21" x14ac:dyDescent="0.25">
      <c r="A45" s="3" t="s">
        <v>81</v>
      </c>
      <c r="B45" s="3" t="s">
        <v>22</v>
      </c>
      <c r="C45" s="3" t="s">
        <v>80</v>
      </c>
      <c r="D45" s="3" t="s">
        <v>25</v>
      </c>
      <c r="E45" s="2" t="s">
        <v>88</v>
      </c>
      <c r="F45" t="s">
        <v>1965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1:21" x14ac:dyDescent="0.25">
      <c r="A46" s="3" t="s">
        <v>81</v>
      </c>
      <c r="B46" s="3" t="s">
        <v>22</v>
      </c>
      <c r="C46" s="3" t="s">
        <v>80</v>
      </c>
      <c r="D46" s="3" t="s">
        <v>25</v>
      </c>
      <c r="E46" s="2" t="s">
        <v>89</v>
      </c>
      <c r="F46" t="s">
        <v>1966</v>
      </c>
      <c r="G46" s="4">
        <v>26732160</v>
      </c>
      <c r="H46" s="4">
        <v>28121952.808597151</v>
      </c>
      <c r="I46" s="4">
        <v>28377450</v>
      </c>
      <c r="J46" s="4">
        <v>28377450</v>
      </c>
      <c r="K46" s="4">
        <v>28093675.5</v>
      </c>
      <c r="L46" s="4">
        <v>26730423.882017124</v>
      </c>
      <c r="M46" s="4">
        <v>45604000</v>
      </c>
      <c r="N46" s="4">
        <v>33304000</v>
      </c>
      <c r="O46" s="4">
        <v>43391056.13701237</v>
      </c>
      <c r="P46" s="4">
        <v>27812738.745000001</v>
      </c>
      <c r="Q46" s="4">
        <v>24965207.210563164</v>
      </c>
      <c r="R46" s="4">
        <v>0</v>
      </c>
      <c r="S46" s="4">
        <v>0</v>
      </c>
      <c r="T46" s="4">
        <v>27534611.357549999</v>
      </c>
      <c r="U46" s="4">
        <v>23995684.600444205</v>
      </c>
    </row>
    <row r="47" spans="1:21" x14ac:dyDescent="0.25">
      <c r="A47" s="3" t="s">
        <v>81</v>
      </c>
      <c r="B47" s="3" t="s">
        <v>22</v>
      </c>
      <c r="C47" s="3" t="s">
        <v>80</v>
      </c>
      <c r="D47" s="3" t="s">
        <v>25</v>
      </c>
      <c r="E47" s="2" t="s">
        <v>90</v>
      </c>
      <c r="F47" t="s">
        <v>1967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 x14ac:dyDescent="0.25">
      <c r="A48" s="3" t="s">
        <v>81</v>
      </c>
      <c r="B48" s="3" t="s">
        <v>22</v>
      </c>
      <c r="C48" s="3" t="s">
        <v>80</v>
      </c>
      <c r="D48" s="3" t="s">
        <v>25</v>
      </c>
      <c r="E48" s="2" t="s">
        <v>91</v>
      </c>
      <c r="F48" t="s">
        <v>1968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25">
      <c r="A49" s="3" t="s">
        <v>81</v>
      </c>
      <c r="B49" s="3" t="s">
        <v>22</v>
      </c>
      <c r="C49" s="3" t="s">
        <v>80</v>
      </c>
      <c r="D49" s="3" t="s">
        <v>25</v>
      </c>
      <c r="E49" s="2" t="s">
        <v>92</v>
      </c>
      <c r="F49" t="s">
        <v>1969</v>
      </c>
      <c r="G49" s="4">
        <v>37106667</v>
      </c>
      <c r="H49" s="4">
        <v>39035825.696776062</v>
      </c>
      <c r="I49" s="4">
        <v>57866667</v>
      </c>
      <c r="J49" s="4">
        <v>57866667</v>
      </c>
      <c r="K49" s="4">
        <v>57288000.329999998</v>
      </c>
      <c r="L49" s="4">
        <v>54508087.849666983</v>
      </c>
      <c r="M49" s="4">
        <v>0</v>
      </c>
      <c r="N49" s="4">
        <v>90000000</v>
      </c>
      <c r="O49" s="4">
        <v>0</v>
      </c>
      <c r="P49" s="4">
        <v>56715120.326700002</v>
      </c>
      <c r="Q49" s="4">
        <v>50908497.1426135</v>
      </c>
      <c r="R49" s="4">
        <v>0</v>
      </c>
      <c r="S49" s="4">
        <v>0</v>
      </c>
      <c r="T49" s="4">
        <v>56147969.123433001</v>
      </c>
      <c r="U49" s="4">
        <v>48931468.127366371</v>
      </c>
    </row>
    <row r="50" spans="1:21" x14ac:dyDescent="0.25">
      <c r="A50" s="3" t="s">
        <v>81</v>
      </c>
      <c r="B50" s="3" t="s">
        <v>22</v>
      </c>
      <c r="C50" s="3" t="s">
        <v>80</v>
      </c>
      <c r="D50" s="3" t="s">
        <v>25</v>
      </c>
      <c r="E50" s="2" t="s">
        <v>93</v>
      </c>
      <c r="F50" t="s">
        <v>1970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25">
      <c r="A51" s="3" t="s">
        <v>81</v>
      </c>
      <c r="B51" s="3" t="s">
        <v>22</v>
      </c>
      <c r="C51" s="3" t="s">
        <v>80</v>
      </c>
      <c r="D51" s="3" t="s">
        <v>25</v>
      </c>
      <c r="E51" s="2" t="s">
        <v>94</v>
      </c>
      <c r="F51" t="s">
        <v>1971</v>
      </c>
      <c r="G51" s="4">
        <v>151040430</v>
      </c>
      <c r="H51" s="4">
        <v>158892953.08161485</v>
      </c>
      <c r="I51" s="4">
        <v>105633364</v>
      </c>
      <c r="J51" s="4">
        <v>105633364</v>
      </c>
      <c r="K51" s="4">
        <v>104577030.36</v>
      </c>
      <c r="L51" s="4">
        <v>99502407.57373929</v>
      </c>
      <c r="M51" s="4">
        <v>145788372</v>
      </c>
      <c r="N51" s="4">
        <v>145788372</v>
      </c>
      <c r="O51" s="4">
        <v>138713960.038059</v>
      </c>
      <c r="P51" s="4">
        <v>103531260.0564</v>
      </c>
      <c r="Q51" s="4">
        <v>92931493.866039529</v>
      </c>
      <c r="R51" s="4">
        <v>0</v>
      </c>
      <c r="S51" s="4">
        <v>0</v>
      </c>
      <c r="T51" s="4">
        <v>102495947.455836</v>
      </c>
      <c r="U51" s="4">
        <v>89322503.812989444</v>
      </c>
    </row>
    <row r="52" spans="1:21" x14ac:dyDescent="0.25">
      <c r="A52" s="3" t="s">
        <v>81</v>
      </c>
      <c r="B52" s="3" t="s">
        <v>22</v>
      </c>
      <c r="C52" s="3" t="s">
        <v>80</v>
      </c>
      <c r="D52" s="3" t="s">
        <v>25</v>
      </c>
      <c r="E52" s="2" t="s">
        <v>95</v>
      </c>
      <c r="F52" t="s">
        <v>1972</v>
      </c>
      <c r="G52" s="4">
        <v>12725160659</v>
      </c>
      <c r="H52" s="4">
        <v>13386735959.017715</v>
      </c>
      <c r="I52" s="4">
        <v>12755568154</v>
      </c>
      <c r="J52" s="4">
        <v>12755568154</v>
      </c>
      <c r="K52" s="4">
        <v>12092278609.992001</v>
      </c>
      <c r="L52" s="4">
        <v>11505498201.705044</v>
      </c>
      <c r="M52" s="4">
        <v>14770935754</v>
      </c>
      <c r="N52" s="4">
        <v>14770935754</v>
      </c>
      <c r="O52" s="4">
        <v>14054172934.34824</v>
      </c>
      <c r="P52" s="4">
        <v>11729510251.6922</v>
      </c>
      <c r="Q52" s="4">
        <v>10528616278.91873</v>
      </c>
      <c r="R52" s="4">
        <v>0</v>
      </c>
      <c r="S52" s="4">
        <v>0</v>
      </c>
      <c r="T52" s="4">
        <v>11377624944.1415</v>
      </c>
      <c r="U52" s="4">
        <v>9915298825.7778893</v>
      </c>
    </row>
    <row r="53" spans="1:21" x14ac:dyDescent="0.25">
      <c r="A53" s="3" t="s">
        <v>81</v>
      </c>
      <c r="B53" s="3" t="s">
        <v>22</v>
      </c>
      <c r="C53" s="3" t="s">
        <v>80</v>
      </c>
      <c r="D53" s="3" t="s">
        <v>25</v>
      </c>
      <c r="E53" s="2" t="s">
        <v>96</v>
      </c>
      <c r="F53" t="s">
        <v>1973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25">
      <c r="A54" s="3" t="s">
        <v>81</v>
      </c>
      <c r="B54" s="3" t="s">
        <v>22</v>
      </c>
      <c r="C54" s="3" t="s">
        <v>80</v>
      </c>
      <c r="D54" s="3" t="s">
        <v>25</v>
      </c>
      <c r="E54" s="2" t="s">
        <v>97</v>
      </c>
      <c r="F54" t="s">
        <v>1974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25">
      <c r="A55" s="3" t="s">
        <v>81</v>
      </c>
      <c r="B55" s="3" t="s">
        <v>22</v>
      </c>
      <c r="C55" s="3" t="s">
        <v>80</v>
      </c>
      <c r="D55" s="3" t="s">
        <v>25</v>
      </c>
      <c r="E55" s="2" t="s">
        <v>98</v>
      </c>
      <c r="F55" t="s">
        <v>1975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25">
      <c r="A56" s="3" t="s">
        <v>101</v>
      </c>
      <c r="B56" s="3" t="s">
        <v>22</v>
      </c>
      <c r="C56" s="3" t="s">
        <v>100</v>
      </c>
      <c r="D56" s="3" t="s">
        <v>25</v>
      </c>
      <c r="E56" s="2" t="s">
        <v>99</v>
      </c>
      <c r="F56" t="s">
        <v>1958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25">
      <c r="A57" s="3" t="s">
        <v>101</v>
      </c>
      <c r="B57" s="3" t="s">
        <v>22</v>
      </c>
      <c r="C57" s="3" t="s">
        <v>100</v>
      </c>
      <c r="D57" s="3" t="s">
        <v>25</v>
      </c>
      <c r="E57" s="2" t="s">
        <v>102</v>
      </c>
      <c r="F57" t="s">
        <v>1959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25">
      <c r="A58" s="3" t="s">
        <v>101</v>
      </c>
      <c r="B58" s="3" t="s">
        <v>22</v>
      </c>
      <c r="C58" s="3" t="s">
        <v>100</v>
      </c>
      <c r="D58" s="3" t="s">
        <v>25</v>
      </c>
      <c r="E58" s="2" t="s">
        <v>103</v>
      </c>
      <c r="F58" t="s">
        <v>1960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x14ac:dyDescent="0.25">
      <c r="A59" s="3" t="s">
        <v>101</v>
      </c>
      <c r="B59" s="3" t="s">
        <v>22</v>
      </c>
      <c r="C59" s="3" t="s">
        <v>100</v>
      </c>
      <c r="D59" s="3" t="s">
        <v>25</v>
      </c>
      <c r="E59" s="2" t="s">
        <v>104</v>
      </c>
      <c r="F59" t="s">
        <v>1961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 x14ac:dyDescent="0.25">
      <c r="A60" s="3" t="s">
        <v>101</v>
      </c>
      <c r="B60" s="3" t="s">
        <v>22</v>
      </c>
      <c r="C60" s="3" t="s">
        <v>100</v>
      </c>
      <c r="D60" s="3" t="s">
        <v>25</v>
      </c>
      <c r="E60" s="2" t="s">
        <v>105</v>
      </c>
      <c r="F60" t="s">
        <v>1962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</row>
    <row r="61" spans="1:21" x14ac:dyDescent="0.25">
      <c r="A61" s="3" t="s">
        <v>101</v>
      </c>
      <c r="B61" s="3" t="s">
        <v>22</v>
      </c>
      <c r="C61" s="3" t="s">
        <v>100</v>
      </c>
      <c r="D61" s="3" t="s">
        <v>25</v>
      </c>
      <c r="E61" s="2" t="s">
        <v>106</v>
      </c>
      <c r="F61" t="s">
        <v>1963</v>
      </c>
      <c r="G61" s="4">
        <v>17293195</v>
      </c>
      <c r="H61" s="4">
        <v>18192260.322393261</v>
      </c>
      <c r="I61" s="4">
        <v>19187379</v>
      </c>
      <c r="J61" s="4">
        <v>19187379</v>
      </c>
      <c r="K61" s="4">
        <v>18995505.210000001</v>
      </c>
      <c r="L61" s="4">
        <v>18073744.253092293</v>
      </c>
      <c r="M61" s="4">
        <v>22858000</v>
      </c>
      <c r="N61" s="4">
        <v>0</v>
      </c>
      <c r="O61" s="4">
        <v>21748810.656517603</v>
      </c>
      <c r="P61" s="4">
        <v>18805550.157900002</v>
      </c>
      <c r="Q61" s="4">
        <v>16880195.104303181</v>
      </c>
      <c r="R61" s="4">
        <v>30000000</v>
      </c>
      <c r="S61" s="4">
        <v>26928531.676929429</v>
      </c>
      <c r="T61" s="4">
        <v>18617494.656321</v>
      </c>
      <c r="U61" s="4">
        <v>16224653.546854511</v>
      </c>
    </row>
    <row r="62" spans="1:21" x14ac:dyDescent="0.25">
      <c r="A62" s="3" t="s">
        <v>101</v>
      </c>
      <c r="B62" s="3" t="s">
        <v>22</v>
      </c>
      <c r="C62" s="3" t="s">
        <v>100</v>
      </c>
      <c r="D62" s="3" t="s">
        <v>25</v>
      </c>
      <c r="E62" s="2" t="s">
        <v>107</v>
      </c>
      <c r="F62" t="s">
        <v>1964</v>
      </c>
      <c r="G62" s="4">
        <v>62896828</v>
      </c>
      <c r="H62" s="4">
        <v>66166805.406912573</v>
      </c>
      <c r="I62" s="4">
        <v>42657964</v>
      </c>
      <c r="J62" s="4">
        <v>42657964</v>
      </c>
      <c r="K62" s="4">
        <v>42231384.359999999</v>
      </c>
      <c r="L62" s="4">
        <v>40182097.392959088</v>
      </c>
      <c r="M62" s="4">
        <v>0</v>
      </c>
      <c r="N62" s="4">
        <v>0</v>
      </c>
      <c r="O62" s="4">
        <v>0</v>
      </c>
      <c r="P62" s="4">
        <v>41809070.516400002</v>
      </c>
      <c r="Q62" s="4">
        <v>37528562.659461789</v>
      </c>
      <c r="R62" s="4">
        <v>0</v>
      </c>
      <c r="S62" s="4">
        <v>0</v>
      </c>
      <c r="T62" s="4">
        <v>41390979.811236002</v>
      </c>
      <c r="U62" s="4">
        <v>36071142.750356473</v>
      </c>
    </row>
    <row r="63" spans="1:21" x14ac:dyDescent="0.25">
      <c r="A63" s="3" t="s">
        <v>101</v>
      </c>
      <c r="B63" s="3" t="s">
        <v>22</v>
      </c>
      <c r="C63" s="3" t="s">
        <v>100</v>
      </c>
      <c r="D63" s="3" t="s">
        <v>25</v>
      </c>
      <c r="E63" s="2" t="s">
        <v>108</v>
      </c>
      <c r="F63" t="s">
        <v>1965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25">
      <c r="A64" s="3" t="s">
        <v>101</v>
      </c>
      <c r="B64" s="3" t="s">
        <v>22</v>
      </c>
      <c r="C64" s="3" t="s">
        <v>100</v>
      </c>
      <c r="D64" s="3" t="s">
        <v>25</v>
      </c>
      <c r="E64" s="2" t="s">
        <v>109</v>
      </c>
      <c r="F64" t="s">
        <v>1966</v>
      </c>
      <c r="G64" s="4">
        <v>23927930</v>
      </c>
      <c r="H64" s="4">
        <v>25171932.169619516</v>
      </c>
      <c r="I64" s="4">
        <v>13043829</v>
      </c>
      <c r="J64" s="4">
        <v>13043829</v>
      </c>
      <c r="K64" s="4">
        <v>12913390.710000001</v>
      </c>
      <c r="L64" s="4">
        <v>12286765.661274977</v>
      </c>
      <c r="M64" s="4">
        <v>13646039</v>
      </c>
      <c r="N64" s="4">
        <v>0</v>
      </c>
      <c r="O64" s="4">
        <v>12983862.036156042</v>
      </c>
      <c r="P64" s="4">
        <v>12784256.8029</v>
      </c>
      <c r="Q64" s="4">
        <v>11475375.476096438</v>
      </c>
      <c r="R64" s="4">
        <v>0</v>
      </c>
      <c r="S64" s="4">
        <v>0</v>
      </c>
      <c r="T64" s="4">
        <v>12656414.234871</v>
      </c>
      <c r="U64" s="4">
        <v>11029729.826539295</v>
      </c>
    </row>
    <row r="65" spans="1:21" x14ac:dyDescent="0.25">
      <c r="A65" s="3" t="s">
        <v>101</v>
      </c>
      <c r="B65" s="3" t="s">
        <v>22</v>
      </c>
      <c r="C65" s="3" t="s">
        <v>100</v>
      </c>
      <c r="D65" s="3" t="s">
        <v>25</v>
      </c>
      <c r="E65" s="2" t="s">
        <v>110</v>
      </c>
      <c r="F65" t="s">
        <v>1967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 x14ac:dyDescent="0.25">
      <c r="A66" s="3" t="s">
        <v>101</v>
      </c>
      <c r="B66" s="3" t="s">
        <v>22</v>
      </c>
      <c r="C66" s="3" t="s">
        <v>100</v>
      </c>
      <c r="D66" s="3" t="s">
        <v>25</v>
      </c>
      <c r="E66" s="2" t="s">
        <v>111</v>
      </c>
      <c r="F66" t="s">
        <v>1968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25">
      <c r="A67" s="3" t="s">
        <v>101</v>
      </c>
      <c r="B67" s="3" t="s">
        <v>22</v>
      </c>
      <c r="C67" s="3" t="s">
        <v>100</v>
      </c>
      <c r="D67" s="3" t="s">
        <v>25</v>
      </c>
      <c r="E67" s="2" t="s">
        <v>112</v>
      </c>
      <c r="F67" t="s">
        <v>1969</v>
      </c>
      <c r="G67" s="4">
        <v>91394333</v>
      </c>
      <c r="H67" s="4">
        <v>96145882.697066501</v>
      </c>
      <c r="I67" s="4">
        <v>120321667</v>
      </c>
      <c r="J67" s="4">
        <v>120321667</v>
      </c>
      <c r="K67" s="4">
        <v>119118450.33</v>
      </c>
      <c r="L67" s="4">
        <v>113338202.02664129</v>
      </c>
      <c r="M67" s="4">
        <v>0</v>
      </c>
      <c r="N67" s="4">
        <v>0</v>
      </c>
      <c r="O67" s="4">
        <v>0</v>
      </c>
      <c r="P67" s="4">
        <v>117927265.8267</v>
      </c>
      <c r="Q67" s="4">
        <v>105853603.77959894</v>
      </c>
      <c r="R67" s="4">
        <v>0</v>
      </c>
      <c r="S67" s="4">
        <v>0</v>
      </c>
      <c r="T67" s="4">
        <v>116747993.168433</v>
      </c>
      <c r="U67" s="4">
        <v>101742784.21534266</v>
      </c>
    </row>
    <row r="68" spans="1:21" x14ac:dyDescent="0.25">
      <c r="A68" s="3" t="s">
        <v>101</v>
      </c>
      <c r="B68" s="3" t="s">
        <v>22</v>
      </c>
      <c r="C68" s="3" t="s">
        <v>100</v>
      </c>
      <c r="D68" s="3" t="s">
        <v>25</v>
      </c>
      <c r="E68" s="2" t="s">
        <v>113</v>
      </c>
      <c r="F68" t="s">
        <v>1970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 x14ac:dyDescent="0.25">
      <c r="A69" s="3" t="s">
        <v>101</v>
      </c>
      <c r="B69" s="3" t="s">
        <v>22</v>
      </c>
      <c r="C69" s="3" t="s">
        <v>100</v>
      </c>
      <c r="D69" s="3" t="s">
        <v>25</v>
      </c>
      <c r="E69" s="2" t="s">
        <v>114</v>
      </c>
      <c r="F69" t="s">
        <v>1971</v>
      </c>
      <c r="G69" s="4">
        <v>92052871</v>
      </c>
      <c r="H69" s="4">
        <v>96838657.787394702</v>
      </c>
      <c r="I69" s="4">
        <v>84415392</v>
      </c>
      <c r="J69" s="4">
        <v>84415392</v>
      </c>
      <c r="K69" s="4">
        <v>81249814.799999997</v>
      </c>
      <c r="L69" s="4">
        <v>77307150.142721206</v>
      </c>
      <c r="M69" s="4">
        <v>185667631</v>
      </c>
      <c r="N69" s="4">
        <v>0</v>
      </c>
      <c r="O69" s="4">
        <v>176658069.45765936</v>
      </c>
      <c r="P69" s="4">
        <v>78202946.745000005</v>
      </c>
      <c r="Q69" s="4">
        <v>70196350.955065265</v>
      </c>
      <c r="R69" s="4">
        <v>0</v>
      </c>
      <c r="S69" s="4">
        <v>0</v>
      </c>
      <c r="T69" s="4">
        <v>75270336.242062494</v>
      </c>
      <c r="U69" s="4">
        <v>65596104.654611938</v>
      </c>
    </row>
    <row r="70" spans="1:21" x14ac:dyDescent="0.25">
      <c r="A70" s="3" t="s">
        <v>101</v>
      </c>
      <c r="B70" s="3" t="s">
        <v>22</v>
      </c>
      <c r="C70" s="3" t="s">
        <v>100</v>
      </c>
      <c r="D70" s="3" t="s">
        <v>25</v>
      </c>
      <c r="E70" s="2" t="s">
        <v>115</v>
      </c>
      <c r="F70" t="s">
        <v>1972</v>
      </c>
      <c r="G70" s="4">
        <v>15040600693</v>
      </c>
      <c r="H70" s="4">
        <v>15822554664.5501</v>
      </c>
      <c r="I70" s="4">
        <v>14836563787</v>
      </c>
      <c r="J70" s="4">
        <v>14836563787</v>
      </c>
      <c r="K70" s="4">
        <v>14688198149.129999</v>
      </c>
      <c r="L70" s="4">
        <v>13975450189.467173</v>
      </c>
      <c r="M70" s="4">
        <v>32371535700</v>
      </c>
      <c r="N70" s="4">
        <v>32371535700</v>
      </c>
      <c r="O70" s="4">
        <v>30800700000</v>
      </c>
      <c r="P70" s="4">
        <v>14541316167.6387</v>
      </c>
      <c r="Q70" s="4">
        <v>13052543101.483492</v>
      </c>
      <c r="R70" s="4">
        <v>0</v>
      </c>
      <c r="S70" s="4">
        <v>0</v>
      </c>
      <c r="T70" s="4">
        <v>14395903005.962299</v>
      </c>
      <c r="U70" s="4">
        <v>12545648223.755964</v>
      </c>
    </row>
    <row r="71" spans="1:21" x14ac:dyDescent="0.25">
      <c r="A71" s="3" t="s">
        <v>101</v>
      </c>
      <c r="B71" s="3" t="s">
        <v>22</v>
      </c>
      <c r="C71" s="3" t="s">
        <v>100</v>
      </c>
      <c r="D71" s="3" t="s">
        <v>25</v>
      </c>
      <c r="E71" s="2" t="s">
        <v>116</v>
      </c>
      <c r="F71" t="s">
        <v>1973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25">
      <c r="A72" s="3" t="s">
        <v>101</v>
      </c>
      <c r="B72" s="3" t="s">
        <v>22</v>
      </c>
      <c r="C72" s="3" t="s">
        <v>100</v>
      </c>
      <c r="D72" s="3" t="s">
        <v>25</v>
      </c>
      <c r="E72" s="2" t="s">
        <v>117</v>
      </c>
      <c r="F72" t="s">
        <v>1974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</row>
    <row r="73" spans="1:21" x14ac:dyDescent="0.25">
      <c r="A73" s="3" t="s">
        <v>101</v>
      </c>
      <c r="B73" s="3" t="s">
        <v>22</v>
      </c>
      <c r="C73" s="3" t="s">
        <v>100</v>
      </c>
      <c r="D73" s="3" t="s">
        <v>25</v>
      </c>
      <c r="E73" s="2" t="s">
        <v>118</v>
      </c>
      <c r="F73" t="s">
        <v>1975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25">
      <c r="A74" s="3" t="s">
        <v>121</v>
      </c>
      <c r="B74" s="3" t="s">
        <v>22</v>
      </c>
      <c r="C74" s="3" t="s">
        <v>120</v>
      </c>
      <c r="D74" s="3" t="s">
        <v>25</v>
      </c>
      <c r="E74" s="2" t="s">
        <v>119</v>
      </c>
      <c r="F74" t="s">
        <v>1958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 x14ac:dyDescent="0.25">
      <c r="A75" s="3" t="s">
        <v>121</v>
      </c>
      <c r="B75" s="3" t="s">
        <v>22</v>
      </c>
      <c r="C75" s="3" t="s">
        <v>120</v>
      </c>
      <c r="D75" s="3" t="s">
        <v>25</v>
      </c>
      <c r="E75" s="2" t="s">
        <v>122</v>
      </c>
      <c r="F75" t="s">
        <v>1959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 x14ac:dyDescent="0.25">
      <c r="A76" s="3" t="s">
        <v>121</v>
      </c>
      <c r="B76" s="3" t="s">
        <v>22</v>
      </c>
      <c r="C76" s="3" t="s">
        <v>120</v>
      </c>
      <c r="D76" s="3" t="s">
        <v>25</v>
      </c>
      <c r="E76" s="2" t="s">
        <v>123</v>
      </c>
      <c r="F76" t="s">
        <v>1960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 x14ac:dyDescent="0.25">
      <c r="A77" s="3" t="s">
        <v>121</v>
      </c>
      <c r="B77" s="3" t="s">
        <v>22</v>
      </c>
      <c r="C77" s="3" t="s">
        <v>120</v>
      </c>
      <c r="D77" s="3" t="s">
        <v>25</v>
      </c>
      <c r="E77" s="2" t="s">
        <v>124</v>
      </c>
      <c r="F77" t="s">
        <v>1961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 x14ac:dyDescent="0.25">
      <c r="A78" s="3" t="s">
        <v>121</v>
      </c>
      <c r="B78" s="3" t="s">
        <v>22</v>
      </c>
      <c r="C78" s="3" t="s">
        <v>120</v>
      </c>
      <c r="D78" s="3" t="s">
        <v>25</v>
      </c>
      <c r="E78" s="2" t="s">
        <v>125</v>
      </c>
      <c r="F78" t="s">
        <v>1962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 x14ac:dyDescent="0.25">
      <c r="A79" s="3" t="s">
        <v>121</v>
      </c>
      <c r="B79" s="3" t="s">
        <v>22</v>
      </c>
      <c r="C79" s="3" t="s">
        <v>120</v>
      </c>
      <c r="D79" s="3" t="s">
        <v>25</v>
      </c>
      <c r="E79" s="2" t="s">
        <v>126</v>
      </c>
      <c r="F79" t="s">
        <v>1963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32700000</v>
      </c>
      <c r="N79" s="4">
        <v>0</v>
      </c>
      <c r="O79" s="4">
        <v>31113225.499524262</v>
      </c>
      <c r="P79" s="4">
        <v>0</v>
      </c>
      <c r="Q79" s="4">
        <v>0</v>
      </c>
      <c r="R79" s="4">
        <v>20000000</v>
      </c>
      <c r="S79" s="4">
        <v>17952354.451286286</v>
      </c>
      <c r="T79" s="4">
        <v>0</v>
      </c>
      <c r="U79" s="4">
        <v>0</v>
      </c>
    </row>
    <row r="80" spans="1:21" x14ac:dyDescent="0.25">
      <c r="A80" s="3" t="s">
        <v>121</v>
      </c>
      <c r="B80" s="3" t="s">
        <v>22</v>
      </c>
      <c r="C80" s="3" t="s">
        <v>120</v>
      </c>
      <c r="D80" s="3" t="s">
        <v>25</v>
      </c>
      <c r="E80" s="2" t="s">
        <v>127</v>
      </c>
      <c r="F80" t="s">
        <v>1964</v>
      </c>
      <c r="G80" s="4">
        <v>55300000</v>
      </c>
      <c r="H80" s="4">
        <v>58175021.783328488</v>
      </c>
      <c r="I80" s="4">
        <v>62000000</v>
      </c>
      <c r="J80" s="4">
        <v>62000000</v>
      </c>
      <c r="K80" s="4">
        <v>58900000</v>
      </c>
      <c r="L80" s="4">
        <v>56041864.890580401</v>
      </c>
      <c r="M80" s="4">
        <v>50000000</v>
      </c>
      <c r="N80" s="4">
        <v>50000000</v>
      </c>
      <c r="O80" s="4">
        <v>47573739.29590866</v>
      </c>
      <c r="P80" s="4">
        <v>55955000</v>
      </c>
      <c r="Q80" s="4">
        <v>50226199.666086204</v>
      </c>
      <c r="R80" s="4">
        <v>0</v>
      </c>
      <c r="S80" s="4">
        <v>0</v>
      </c>
      <c r="T80" s="4">
        <v>53157250</v>
      </c>
      <c r="U80" s="4">
        <v>46325135.614351347</v>
      </c>
    </row>
    <row r="81" spans="1:21" x14ac:dyDescent="0.25">
      <c r="A81" s="3" t="s">
        <v>121</v>
      </c>
      <c r="B81" s="3" t="s">
        <v>22</v>
      </c>
      <c r="C81" s="3" t="s">
        <v>120</v>
      </c>
      <c r="D81" s="3" t="s">
        <v>25</v>
      </c>
      <c r="E81" s="2" t="s">
        <v>128</v>
      </c>
      <c r="F81" t="s">
        <v>1965</v>
      </c>
      <c r="G81" s="4"/>
      <c r="H81" s="4"/>
      <c r="I81" s="4"/>
      <c r="J81" s="4"/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25">
      <c r="A82" s="3" t="s">
        <v>121</v>
      </c>
      <c r="B82" s="3" t="s">
        <v>22</v>
      </c>
      <c r="C82" s="3" t="s">
        <v>120</v>
      </c>
      <c r="D82" s="3" t="s">
        <v>25</v>
      </c>
      <c r="E82" s="2" t="s">
        <v>129</v>
      </c>
      <c r="F82" t="s">
        <v>1966</v>
      </c>
      <c r="G82" s="4">
        <v>22478803</v>
      </c>
      <c r="H82" s="4">
        <v>23647465.717688061</v>
      </c>
      <c r="I82" s="4">
        <v>41082024</v>
      </c>
      <c r="J82" s="4">
        <v>41082024</v>
      </c>
      <c r="K82" s="4">
        <v>36973821.600000001</v>
      </c>
      <c r="L82" s="4">
        <v>35179658.991436727</v>
      </c>
      <c r="M82" s="4">
        <v>102500000</v>
      </c>
      <c r="N82" s="4">
        <v>52500000</v>
      </c>
      <c r="O82" s="4">
        <v>97526165.556612745</v>
      </c>
      <c r="P82" s="4">
        <v>33276439.440000001</v>
      </c>
      <c r="Q82" s="4">
        <v>29869521.785182126</v>
      </c>
      <c r="R82" s="4">
        <v>0</v>
      </c>
      <c r="S82" s="4">
        <v>0</v>
      </c>
      <c r="T82" s="4">
        <v>29948795.495999999</v>
      </c>
      <c r="U82" s="4">
        <v>26099582.142392147</v>
      </c>
    </row>
    <row r="83" spans="1:21" x14ac:dyDescent="0.25">
      <c r="A83" s="3" t="s">
        <v>121</v>
      </c>
      <c r="B83" s="3" t="s">
        <v>22</v>
      </c>
      <c r="C83" s="3" t="s">
        <v>120</v>
      </c>
      <c r="D83" s="3" t="s">
        <v>25</v>
      </c>
      <c r="E83" s="2" t="s">
        <v>130</v>
      </c>
      <c r="F83" t="s">
        <v>1967</v>
      </c>
      <c r="G83" s="4"/>
      <c r="H83" s="4"/>
      <c r="I83" s="4"/>
      <c r="J83" s="4"/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</row>
    <row r="84" spans="1:21" x14ac:dyDescent="0.25">
      <c r="A84" s="3" t="s">
        <v>121</v>
      </c>
      <c r="B84" s="3" t="s">
        <v>22</v>
      </c>
      <c r="C84" s="3" t="s">
        <v>120</v>
      </c>
      <c r="D84" s="3" t="s">
        <v>25</v>
      </c>
      <c r="E84" s="2" t="s">
        <v>131</v>
      </c>
      <c r="F84" t="s">
        <v>1968</v>
      </c>
      <c r="G84" s="4"/>
      <c r="H84" s="4"/>
      <c r="I84" s="4"/>
      <c r="J84" s="4"/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</row>
    <row r="85" spans="1:21" x14ac:dyDescent="0.25">
      <c r="A85" s="3" t="s">
        <v>121</v>
      </c>
      <c r="B85" s="3" t="s">
        <v>22</v>
      </c>
      <c r="C85" s="3" t="s">
        <v>120</v>
      </c>
      <c r="D85" s="3" t="s">
        <v>25</v>
      </c>
      <c r="E85" s="2" t="s">
        <v>132</v>
      </c>
      <c r="F85" t="s">
        <v>1969</v>
      </c>
      <c r="G85" s="4">
        <v>74987376</v>
      </c>
      <c r="H85" s="4">
        <v>78885935.48417078</v>
      </c>
      <c r="I85" s="4">
        <v>100000000</v>
      </c>
      <c r="J85" s="4">
        <v>100000000</v>
      </c>
      <c r="K85" s="4">
        <v>95000000</v>
      </c>
      <c r="L85" s="4">
        <v>90390104.662226453</v>
      </c>
      <c r="M85" s="4">
        <v>0</v>
      </c>
      <c r="N85" s="4">
        <v>0</v>
      </c>
      <c r="O85" s="4">
        <v>0</v>
      </c>
      <c r="P85" s="4">
        <v>90250000</v>
      </c>
      <c r="Q85" s="4">
        <v>81009999.461429358</v>
      </c>
      <c r="R85" s="4">
        <v>0</v>
      </c>
      <c r="S85" s="4">
        <v>0</v>
      </c>
      <c r="T85" s="4">
        <v>85737500</v>
      </c>
      <c r="U85" s="4">
        <v>74717960.668308631</v>
      </c>
    </row>
    <row r="86" spans="1:21" x14ac:dyDescent="0.25">
      <c r="A86" s="3" t="s">
        <v>121</v>
      </c>
      <c r="B86" s="3" t="s">
        <v>22</v>
      </c>
      <c r="C86" s="3" t="s">
        <v>120</v>
      </c>
      <c r="D86" s="3" t="s">
        <v>25</v>
      </c>
      <c r="E86" s="2" t="s">
        <v>133</v>
      </c>
      <c r="F86" t="s">
        <v>1970</v>
      </c>
      <c r="G86" s="4"/>
      <c r="H86" s="4"/>
      <c r="I86" s="4"/>
      <c r="J86" s="4"/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</row>
    <row r="87" spans="1:21" x14ac:dyDescent="0.25">
      <c r="A87" s="3" t="s">
        <v>121</v>
      </c>
      <c r="B87" s="3" t="s">
        <v>22</v>
      </c>
      <c r="C87" s="3" t="s">
        <v>120</v>
      </c>
      <c r="D87" s="3" t="s">
        <v>25</v>
      </c>
      <c r="E87" s="2" t="s">
        <v>134</v>
      </c>
      <c r="F87" t="s">
        <v>1971</v>
      </c>
      <c r="G87" s="4">
        <v>221470034</v>
      </c>
      <c r="H87" s="4">
        <v>232984160.07783908</v>
      </c>
      <c r="I87" s="4">
        <v>240401762</v>
      </c>
      <c r="J87" s="4">
        <v>240401762</v>
      </c>
      <c r="K87" s="4">
        <v>237997744.38</v>
      </c>
      <c r="L87" s="4">
        <v>226448852.88296857</v>
      </c>
      <c r="M87" s="4">
        <v>167455616</v>
      </c>
      <c r="N87" s="4">
        <v>230155616</v>
      </c>
      <c r="O87" s="4">
        <v>159329796.38439581</v>
      </c>
      <c r="P87" s="4">
        <v>235617766.93619999</v>
      </c>
      <c r="Q87" s="4">
        <v>211494683.35296121</v>
      </c>
      <c r="R87" s="4">
        <v>0</v>
      </c>
      <c r="S87" s="4">
        <v>0</v>
      </c>
      <c r="T87" s="4">
        <v>233261589.26683801</v>
      </c>
      <c r="U87" s="4">
        <v>203281297.59168118</v>
      </c>
    </row>
    <row r="88" spans="1:21" x14ac:dyDescent="0.25">
      <c r="A88" s="3" t="s">
        <v>121</v>
      </c>
      <c r="B88" s="3" t="s">
        <v>22</v>
      </c>
      <c r="C88" s="3" t="s">
        <v>120</v>
      </c>
      <c r="D88" s="3" t="s">
        <v>25</v>
      </c>
      <c r="E88" s="2" t="s">
        <v>135</v>
      </c>
      <c r="F88" t="s">
        <v>1972</v>
      </c>
      <c r="G88" s="4">
        <v>24695147733</v>
      </c>
      <c r="H88" s="4">
        <v>25979037202.708683</v>
      </c>
      <c r="I88" s="4">
        <v>22964663999</v>
      </c>
      <c r="J88" s="4">
        <v>22964663999</v>
      </c>
      <c r="K88" s="4">
        <v>20668197599.099998</v>
      </c>
      <c r="L88" s="4">
        <v>19665268885.918171</v>
      </c>
      <c r="M88" s="4">
        <v>22863376667</v>
      </c>
      <c r="N88" s="4">
        <v>22863376667</v>
      </c>
      <c r="O88" s="4">
        <v>21753926419.60038</v>
      </c>
      <c r="P88" s="4">
        <v>18601377839.189999</v>
      </c>
      <c r="Q88" s="4">
        <v>16696926412.572031</v>
      </c>
      <c r="R88" s="4">
        <v>0</v>
      </c>
      <c r="S88" s="4">
        <v>0</v>
      </c>
      <c r="T88" s="4">
        <v>16741240055.271</v>
      </c>
      <c r="U88" s="4">
        <v>14589547350.791096</v>
      </c>
    </row>
    <row r="89" spans="1:21" x14ac:dyDescent="0.25">
      <c r="A89" s="3" t="s">
        <v>121</v>
      </c>
      <c r="B89" s="3" t="s">
        <v>22</v>
      </c>
      <c r="C89" s="3" t="s">
        <v>120</v>
      </c>
      <c r="D89" s="3" t="s">
        <v>25</v>
      </c>
      <c r="E89" s="2" t="s">
        <v>136</v>
      </c>
      <c r="F89" t="s">
        <v>1973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</row>
    <row r="90" spans="1:21" x14ac:dyDescent="0.25">
      <c r="A90" s="3" t="s">
        <v>121</v>
      </c>
      <c r="B90" s="3" t="s">
        <v>22</v>
      </c>
      <c r="C90" s="3" t="s">
        <v>120</v>
      </c>
      <c r="D90" s="3" t="s">
        <v>25</v>
      </c>
      <c r="E90" s="2" t="s">
        <v>137</v>
      </c>
      <c r="F90" t="s">
        <v>1974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 x14ac:dyDescent="0.25">
      <c r="A91" s="3" t="s">
        <v>121</v>
      </c>
      <c r="B91" s="3" t="s">
        <v>22</v>
      </c>
      <c r="C91" s="3" t="s">
        <v>120</v>
      </c>
      <c r="D91" s="3" t="s">
        <v>25</v>
      </c>
      <c r="E91" s="2" t="s">
        <v>138</v>
      </c>
      <c r="F91" t="s">
        <v>1975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x14ac:dyDescent="0.25">
      <c r="A92" s="3" t="s">
        <v>141</v>
      </c>
      <c r="B92" s="3" t="s">
        <v>22</v>
      </c>
      <c r="C92" s="3" t="s">
        <v>140</v>
      </c>
      <c r="D92" s="3" t="s">
        <v>25</v>
      </c>
      <c r="E92" s="2" t="s">
        <v>139</v>
      </c>
      <c r="F92" t="s">
        <v>1958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</row>
    <row r="93" spans="1:21" x14ac:dyDescent="0.25">
      <c r="A93" s="3" t="s">
        <v>141</v>
      </c>
      <c r="B93" s="3" t="s">
        <v>22</v>
      </c>
      <c r="C93" s="3" t="s">
        <v>140</v>
      </c>
      <c r="D93" s="3" t="s">
        <v>25</v>
      </c>
      <c r="E93" s="2" t="s">
        <v>142</v>
      </c>
      <c r="F93" t="s">
        <v>1959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</row>
    <row r="94" spans="1:21" x14ac:dyDescent="0.25">
      <c r="A94" s="3" t="s">
        <v>141</v>
      </c>
      <c r="B94" s="3" t="s">
        <v>22</v>
      </c>
      <c r="C94" s="3" t="s">
        <v>140</v>
      </c>
      <c r="D94" s="3" t="s">
        <v>25</v>
      </c>
      <c r="E94" s="2" t="s">
        <v>143</v>
      </c>
      <c r="F94" t="s">
        <v>1960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</row>
    <row r="95" spans="1:21" x14ac:dyDescent="0.25">
      <c r="A95" s="3" t="s">
        <v>141</v>
      </c>
      <c r="B95" s="3" t="s">
        <v>22</v>
      </c>
      <c r="C95" s="3" t="s">
        <v>140</v>
      </c>
      <c r="D95" s="3" t="s">
        <v>25</v>
      </c>
      <c r="E95" s="2" t="s">
        <v>144</v>
      </c>
      <c r="F95" t="s">
        <v>1961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</row>
    <row r="96" spans="1:21" x14ac:dyDescent="0.25">
      <c r="A96" s="3" t="s">
        <v>141</v>
      </c>
      <c r="B96" s="3" t="s">
        <v>22</v>
      </c>
      <c r="C96" s="3" t="s">
        <v>140</v>
      </c>
      <c r="D96" s="3" t="s">
        <v>25</v>
      </c>
      <c r="E96" s="2" t="s">
        <v>145</v>
      </c>
      <c r="F96" t="s">
        <v>1962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</row>
    <row r="97" spans="1:21" x14ac:dyDescent="0.25">
      <c r="A97" s="3" t="s">
        <v>141</v>
      </c>
      <c r="B97" s="3" t="s">
        <v>22</v>
      </c>
      <c r="C97" s="3" t="s">
        <v>140</v>
      </c>
      <c r="D97" s="3" t="s">
        <v>25</v>
      </c>
      <c r="E97" s="2" t="s">
        <v>146</v>
      </c>
      <c r="F97" t="s">
        <v>1963</v>
      </c>
      <c r="G97" s="4">
        <v>20144411</v>
      </c>
      <c r="H97" s="4">
        <v>21191709.74208539</v>
      </c>
      <c r="I97" s="4">
        <v>24130665</v>
      </c>
      <c r="J97" s="4">
        <v>24130665</v>
      </c>
      <c r="K97" s="4">
        <v>23889358.350000001</v>
      </c>
      <c r="L97" s="4">
        <v>22730122.121788774</v>
      </c>
      <c r="M97" s="4">
        <v>35000000</v>
      </c>
      <c r="N97" s="4">
        <v>35000000</v>
      </c>
      <c r="O97" s="4">
        <v>33301617.507136058</v>
      </c>
      <c r="P97" s="4">
        <v>0</v>
      </c>
      <c r="Q97" s="4">
        <v>0</v>
      </c>
      <c r="R97" s="4">
        <v>37100000</v>
      </c>
      <c r="S97" s="4">
        <v>33301617.507136058</v>
      </c>
      <c r="T97" s="4">
        <v>0</v>
      </c>
      <c r="U97" s="4">
        <v>0</v>
      </c>
    </row>
    <row r="98" spans="1:21" x14ac:dyDescent="0.25">
      <c r="A98" s="3" t="s">
        <v>141</v>
      </c>
      <c r="B98" s="3" t="s">
        <v>22</v>
      </c>
      <c r="C98" s="3" t="s">
        <v>140</v>
      </c>
      <c r="D98" s="3" t="s">
        <v>25</v>
      </c>
      <c r="E98" s="2" t="s">
        <v>147</v>
      </c>
      <c r="F98" t="s">
        <v>1964</v>
      </c>
      <c r="G98" s="4">
        <v>14922976</v>
      </c>
      <c r="H98" s="4">
        <v>15698814.717397617</v>
      </c>
      <c r="I98" s="4">
        <v>34573811</v>
      </c>
      <c r="J98" s="4">
        <v>34573811</v>
      </c>
      <c r="K98" s="4">
        <v>34228072.890000001</v>
      </c>
      <c r="L98" s="4">
        <v>32567148.325404376</v>
      </c>
      <c r="M98" s="4">
        <v>56100000</v>
      </c>
      <c r="N98" s="4">
        <v>35000000</v>
      </c>
      <c r="O98" s="4">
        <v>53377735.490009516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25">
      <c r="A99" s="3" t="s">
        <v>141</v>
      </c>
      <c r="B99" s="3" t="s">
        <v>22</v>
      </c>
      <c r="C99" s="3" t="s">
        <v>140</v>
      </c>
      <c r="D99" s="3" t="s">
        <v>25</v>
      </c>
      <c r="E99" s="2" t="s">
        <v>148</v>
      </c>
      <c r="F99" t="s">
        <v>1965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</row>
    <row r="100" spans="1:21" x14ac:dyDescent="0.25">
      <c r="A100" s="3" t="s">
        <v>141</v>
      </c>
      <c r="B100" s="3" t="s">
        <v>22</v>
      </c>
      <c r="C100" s="3" t="s">
        <v>140</v>
      </c>
      <c r="D100" s="3" t="s">
        <v>25</v>
      </c>
      <c r="E100" s="2" t="s">
        <v>149</v>
      </c>
      <c r="F100" t="s">
        <v>1966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25">
      <c r="A101" s="3" t="s">
        <v>141</v>
      </c>
      <c r="B101" s="3" t="s">
        <v>22</v>
      </c>
      <c r="C101" s="3" t="s">
        <v>140</v>
      </c>
      <c r="D101" s="3" t="s">
        <v>25</v>
      </c>
      <c r="E101" s="2" t="s">
        <v>150</v>
      </c>
      <c r="F101" t="s">
        <v>1967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 x14ac:dyDescent="0.25">
      <c r="A102" s="3" t="s">
        <v>141</v>
      </c>
      <c r="B102" s="3" t="s">
        <v>22</v>
      </c>
      <c r="C102" s="3" t="s">
        <v>140</v>
      </c>
      <c r="D102" s="3" t="s">
        <v>25</v>
      </c>
      <c r="E102" s="2" t="s">
        <v>151</v>
      </c>
      <c r="F102" t="s">
        <v>1968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</row>
    <row r="103" spans="1:21" x14ac:dyDescent="0.25">
      <c r="A103" s="3" t="s">
        <v>141</v>
      </c>
      <c r="B103" s="3" t="s">
        <v>22</v>
      </c>
      <c r="C103" s="3" t="s">
        <v>140</v>
      </c>
      <c r="D103" s="3" t="s">
        <v>25</v>
      </c>
      <c r="E103" s="2" t="s">
        <v>152</v>
      </c>
      <c r="F103" t="s">
        <v>1969</v>
      </c>
      <c r="G103" s="4">
        <v>36174404</v>
      </c>
      <c r="H103" s="4">
        <v>38055094.768515825</v>
      </c>
      <c r="I103" s="4">
        <v>21267722</v>
      </c>
      <c r="J103" s="4">
        <v>21267722</v>
      </c>
      <c r="K103" s="4">
        <v>21055044.780000001</v>
      </c>
      <c r="L103" s="4">
        <v>20033344.224548049</v>
      </c>
      <c r="M103" s="4">
        <v>0</v>
      </c>
      <c r="N103" s="4">
        <v>158742970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</row>
    <row r="104" spans="1:21" x14ac:dyDescent="0.25">
      <c r="A104" s="3" t="s">
        <v>141</v>
      </c>
      <c r="B104" s="3" t="s">
        <v>22</v>
      </c>
      <c r="C104" s="3" t="s">
        <v>140</v>
      </c>
      <c r="D104" s="3" t="s">
        <v>25</v>
      </c>
      <c r="E104" s="2" t="s">
        <v>153</v>
      </c>
      <c r="F104" t="s">
        <v>1970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414961</v>
      </c>
      <c r="N104" s="4">
        <v>0</v>
      </c>
      <c r="O104" s="4">
        <v>394824.92863939103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 x14ac:dyDescent="0.25">
      <c r="A105" s="3" t="s">
        <v>141</v>
      </c>
      <c r="B105" s="3" t="s">
        <v>22</v>
      </c>
      <c r="C105" s="3" t="s">
        <v>140</v>
      </c>
      <c r="D105" s="3" t="s">
        <v>25</v>
      </c>
      <c r="E105" s="2" t="s">
        <v>154</v>
      </c>
      <c r="F105" t="s">
        <v>1971</v>
      </c>
      <c r="G105" s="4">
        <v>142115900</v>
      </c>
      <c r="H105" s="4">
        <v>149504440.83647981</v>
      </c>
      <c r="I105" s="4">
        <v>182482343</v>
      </c>
      <c r="J105" s="4">
        <v>182482343</v>
      </c>
      <c r="K105" s="4">
        <v>43558873.380000003</v>
      </c>
      <c r="L105" s="4">
        <v>41445169.724072315</v>
      </c>
      <c r="M105" s="4">
        <v>210759000</v>
      </c>
      <c r="N105" s="4">
        <v>280759000</v>
      </c>
      <c r="O105" s="4">
        <v>200531874.40532824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</row>
    <row r="106" spans="1:21" x14ac:dyDescent="0.25">
      <c r="A106" s="3" t="s">
        <v>141</v>
      </c>
      <c r="B106" s="3" t="s">
        <v>22</v>
      </c>
      <c r="C106" s="3" t="s">
        <v>140</v>
      </c>
      <c r="D106" s="3" t="s">
        <v>25</v>
      </c>
      <c r="E106" s="2" t="s">
        <v>155</v>
      </c>
      <c r="F106" t="s">
        <v>1972</v>
      </c>
      <c r="G106" s="4">
        <v>6431254666</v>
      </c>
      <c r="H106" s="4">
        <v>6765612663.4481554</v>
      </c>
      <c r="I106" s="4">
        <v>6753983248</v>
      </c>
      <c r="J106" s="4">
        <v>6753983248</v>
      </c>
      <c r="K106" s="4">
        <v>6416284085.6000004</v>
      </c>
      <c r="L106" s="4">
        <v>6104932526.7364416</v>
      </c>
      <c r="M106" s="4">
        <v>15984467332</v>
      </c>
      <c r="N106" s="4">
        <v>15984467332</v>
      </c>
      <c r="O106" s="4">
        <v>15208817632.730732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25">
      <c r="A107" s="3" t="s">
        <v>141</v>
      </c>
      <c r="B107" s="3" t="s">
        <v>22</v>
      </c>
      <c r="C107" s="3" t="s">
        <v>140</v>
      </c>
      <c r="D107" s="3" t="s">
        <v>25</v>
      </c>
      <c r="E107" s="2" t="s">
        <v>156</v>
      </c>
      <c r="F107" t="s">
        <v>1973</v>
      </c>
      <c r="G107" s="4"/>
      <c r="H107" s="4"/>
      <c r="I107" s="4"/>
      <c r="J107" s="4"/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 x14ac:dyDescent="0.25">
      <c r="A108" s="3" t="s">
        <v>141</v>
      </c>
      <c r="B108" s="3" t="s">
        <v>22</v>
      </c>
      <c r="C108" s="3" t="s">
        <v>140</v>
      </c>
      <c r="D108" s="3" t="s">
        <v>25</v>
      </c>
      <c r="E108" s="2" t="s">
        <v>157</v>
      </c>
      <c r="F108" t="s">
        <v>1974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 x14ac:dyDescent="0.25">
      <c r="A109" s="3" t="s">
        <v>141</v>
      </c>
      <c r="B109" s="3" t="s">
        <v>22</v>
      </c>
      <c r="C109" s="3" t="s">
        <v>140</v>
      </c>
      <c r="D109" s="3" t="s">
        <v>25</v>
      </c>
      <c r="E109" s="2" t="s">
        <v>158</v>
      </c>
      <c r="F109" t="s">
        <v>1975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 x14ac:dyDescent="0.25">
      <c r="A110" s="3" t="s">
        <v>161</v>
      </c>
      <c r="B110" s="3" t="s">
        <v>22</v>
      </c>
      <c r="C110" s="3" t="s">
        <v>160</v>
      </c>
      <c r="D110" s="3" t="s">
        <v>25</v>
      </c>
      <c r="E110" s="2" t="s">
        <v>159</v>
      </c>
      <c r="F110" t="s">
        <v>1958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</row>
    <row r="111" spans="1:21" x14ac:dyDescent="0.25">
      <c r="A111" s="3" t="s">
        <v>161</v>
      </c>
      <c r="B111" s="3" t="s">
        <v>22</v>
      </c>
      <c r="C111" s="3" t="s">
        <v>160</v>
      </c>
      <c r="D111" s="3" t="s">
        <v>25</v>
      </c>
      <c r="E111" s="2" t="s">
        <v>162</v>
      </c>
      <c r="F111" t="s">
        <v>1959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 x14ac:dyDescent="0.25">
      <c r="A112" s="3" t="s">
        <v>161</v>
      </c>
      <c r="B112" s="3" t="s">
        <v>22</v>
      </c>
      <c r="C112" s="3" t="s">
        <v>160</v>
      </c>
      <c r="D112" s="3" t="s">
        <v>25</v>
      </c>
      <c r="E112" s="2" t="s">
        <v>163</v>
      </c>
      <c r="F112" t="s">
        <v>1960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 x14ac:dyDescent="0.25">
      <c r="A113" s="3" t="s">
        <v>161</v>
      </c>
      <c r="B113" s="3" t="s">
        <v>22</v>
      </c>
      <c r="C113" s="3" t="s">
        <v>160</v>
      </c>
      <c r="D113" s="3" t="s">
        <v>25</v>
      </c>
      <c r="E113" s="2" t="s">
        <v>164</v>
      </c>
      <c r="F113" t="s">
        <v>1961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 x14ac:dyDescent="0.25">
      <c r="A114" s="3" t="s">
        <v>161</v>
      </c>
      <c r="B114" s="3" t="s">
        <v>22</v>
      </c>
      <c r="C114" s="3" t="s">
        <v>160</v>
      </c>
      <c r="D114" s="3" t="s">
        <v>25</v>
      </c>
      <c r="E114" s="2" t="s">
        <v>165</v>
      </c>
      <c r="F114" t="s">
        <v>1962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</row>
    <row r="115" spans="1:21" x14ac:dyDescent="0.25">
      <c r="A115" s="3" t="s">
        <v>161</v>
      </c>
      <c r="B115" s="3" t="s">
        <v>22</v>
      </c>
      <c r="C115" s="3" t="s">
        <v>160</v>
      </c>
      <c r="D115" s="3" t="s">
        <v>25</v>
      </c>
      <c r="E115" s="2" t="s">
        <v>166</v>
      </c>
      <c r="F115" t="s">
        <v>1963</v>
      </c>
      <c r="G115" s="4">
        <v>34773285</v>
      </c>
      <c r="H115" s="4">
        <v>36581132.230612837</v>
      </c>
      <c r="I115" s="4">
        <v>29874936</v>
      </c>
      <c r="J115" s="4">
        <v>29874936</v>
      </c>
      <c r="K115" s="4">
        <v>31428432.671999998</v>
      </c>
      <c r="L115" s="4">
        <v>29903361.248334918</v>
      </c>
      <c r="M115" s="4">
        <v>34080000</v>
      </c>
      <c r="N115" s="4">
        <v>0</v>
      </c>
      <c r="O115" s="4">
        <v>32426260.70409134</v>
      </c>
      <c r="P115" s="4">
        <v>32371285.65216</v>
      </c>
      <c r="Q115" s="4">
        <v>29057039.703570724</v>
      </c>
      <c r="R115" s="4">
        <v>36870000</v>
      </c>
      <c r="S115" s="4">
        <v>33095165.430946268</v>
      </c>
      <c r="T115" s="4">
        <v>0</v>
      </c>
      <c r="U115" s="4">
        <v>0</v>
      </c>
    </row>
    <row r="116" spans="1:21" x14ac:dyDescent="0.25">
      <c r="A116" s="3" t="s">
        <v>161</v>
      </c>
      <c r="B116" s="3" t="s">
        <v>22</v>
      </c>
      <c r="C116" s="3" t="s">
        <v>160</v>
      </c>
      <c r="D116" s="3" t="s">
        <v>25</v>
      </c>
      <c r="E116" s="2" t="s">
        <v>167</v>
      </c>
      <c r="F116" t="s">
        <v>1964</v>
      </c>
      <c r="G116" s="4">
        <v>22474795</v>
      </c>
      <c r="H116" s="4">
        <v>23643249.343595698</v>
      </c>
      <c r="I116" s="4">
        <v>20692481</v>
      </c>
      <c r="J116" s="4">
        <v>20692481</v>
      </c>
      <c r="K116" s="4">
        <v>21768490.011999998</v>
      </c>
      <c r="L116" s="4">
        <v>20712169.37392959</v>
      </c>
      <c r="M116" s="4">
        <v>151908000</v>
      </c>
      <c r="N116" s="4">
        <v>49000000</v>
      </c>
      <c r="O116" s="4">
        <v>144536631.77925783</v>
      </c>
      <c r="P116" s="4">
        <v>22421544.712359998</v>
      </c>
      <c r="Q116" s="4">
        <v>20125975.901082523</v>
      </c>
      <c r="R116" s="4">
        <v>0</v>
      </c>
      <c r="S116" s="4">
        <v>0</v>
      </c>
      <c r="T116" s="4">
        <v>0</v>
      </c>
      <c r="U116" s="4">
        <v>0</v>
      </c>
    </row>
    <row r="117" spans="1:21" x14ac:dyDescent="0.25">
      <c r="A117" s="3" t="s">
        <v>161</v>
      </c>
      <c r="B117" s="3" t="s">
        <v>22</v>
      </c>
      <c r="C117" s="3" t="s">
        <v>160</v>
      </c>
      <c r="D117" s="3" t="s">
        <v>25</v>
      </c>
      <c r="E117" s="2" t="s">
        <v>168</v>
      </c>
      <c r="F117" t="s">
        <v>1965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</row>
    <row r="118" spans="1:21" x14ac:dyDescent="0.25">
      <c r="A118" s="3" t="s">
        <v>161</v>
      </c>
      <c r="B118" s="3" t="s">
        <v>22</v>
      </c>
      <c r="C118" s="3" t="s">
        <v>160</v>
      </c>
      <c r="D118" s="3" t="s">
        <v>25</v>
      </c>
      <c r="E118" s="2" t="s">
        <v>169</v>
      </c>
      <c r="F118" t="s">
        <v>1966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90153037</v>
      </c>
      <c r="N118" s="4">
        <v>0</v>
      </c>
      <c r="O118" s="4">
        <v>85778341.579448149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25">
      <c r="A119" s="3" t="s">
        <v>161</v>
      </c>
      <c r="B119" s="3" t="s">
        <v>22</v>
      </c>
      <c r="C119" s="3" t="s">
        <v>160</v>
      </c>
      <c r="D119" s="3" t="s">
        <v>25</v>
      </c>
      <c r="E119" s="2" t="s">
        <v>170</v>
      </c>
      <c r="F119" t="s">
        <v>1967</v>
      </c>
      <c r="G119" s="4">
        <v>824594000</v>
      </c>
      <c r="H119" s="4">
        <v>867464266.04705191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 x14ac:dyDescent="0.25">
      <c r="A120" s="3" t="s">
        <v>161</v>
      </c>
      <c r="B120" s="3" t="s">
        <v>22</v>
      </c>
      <c r="C120" s="3" t="s">
        <v>160</v>
      </c>
      <c r="D120" s="3" t="s">
        <v>25</v>
      </c>
      <c r="E120" s="2" t="s">
        <v>171</v>
      </c>
      <c r="F120" t="s">
        <v>1968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25">
      <c r="A121" s="3" t="s">
        <v>161</v>
      </c>
      <c r="B121" s="3" t="s">
        <v>22</v>
      </c>
      <c r="C121" s="3" t="s">
        <v>160</v>
      </c>
      <c r="D121" s="3" t="s">
        <v>25</v>
      </c>
      <c r="E121" s="2" t="s">
        <v>172</v>
      </c>
      <c r="F121" t="s">
        <v>1969</v>
      </c>
      <c r="G121" s="4">
        <v>134892000</v>
      </c>
      <c r="H121" s="4">
        <v>141904973.56956142</v>
      </c>
      <c r="I121" s="4">
        <v>139350000</v>
      </c>
      <c r="J121" s="4">
        <v>139350000</v>
      </c>
      <c r="K121" s="4">
        <v>146596200</v>
      </c>
      <c r="L121" s="4">
        <v>139482588.01141769</v>
      </c>
      <c r="M121" s="4">
        <v>0</v>
      </c>
      <c r="N121" s="4">
        <v>69946000</v>
      </c>
      <c r="O121" s="4">
        <v>0</v>
      </c>
      <c r="P121" s="4">
        <v>150994086</v>
      </c>
      <c r="Q121" s="4">
        <v>135534967.59600019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25">
      <c r="A122" s="3" t="s">
        <v>161</v>
      </c>
      <c r="B122" s="3" t="s">
        <v>22</v>
      </c>
      <c r="C122" s="3" t="s">
        <v>160</v>
      </c>
      <c r="D122" s="3" t="s">
        <v>25</v>
      </c>
      <c r="E122" s="2" t="s">
        <v>173</v>
      </c>
      <c r="F122" t="s">
        <v>1970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 x14ac:dyDescent="0.25">
      <c r="A123" s="3" t="s">
        <v>161</v>
      </c>
      <c r="B123" s="3" t="s">
        <v>22</v>
      </c>
      <c r="C123" s="3" t="s">
        <v>160</v>
      </c>
      <c r="D123" s="3" t="s">
        <v>25</v>
      </c>
      <c r="E123" s="2" t="s">
        <v>174</v>
      </c>
      <c r="F123" t="s">
        <v>1971</v>
      </c>
      <c r="G123" s="4">
        <v>87263120</v>
      </c>
      <c r="H123" s="4">
        <v>91799889.817020029</v>
      </c>
      <c r="I123" s="4">
        <v>59793788.710000001</v>
      </c>
      <c r="J123" s="4">
        <v>59793788.710000001</v>
      </c>
      <c r="K123" s="4">
        <v>62903065.722920001</v>
      </c>
      <c r="L123" s="4">
        <v>59850680.992312081</v>
      </c>
      <c r="M123" s="4">
        <v>58473600</v>
      </c>
      <c r="N123" s="4">
        <v>88473600</v>
      </c>
      <c r="O123" s="4">
        <v>55636156.041864887</v>
      </c>
      <c r="P123" s="4">
        <v>64790157.694607601</v>
      </c>
      <c r="Q123" s="4">
        <v>58156793.794416457</v>
      </c>
      <c r="R123" s="4">
        <v>0</v>
      </c>
      <c r="S123" s="4">
        <v>0</v>
      </c>
      <c r="T123" s="4">
        <v>0</v>
      </c>
      <c r="U123" s="4">
        <v>0</v>
      </c>
    </row>
    <row r="124" spans="1:21" x14ac:dyDescent="0.25">
      <c r="A124" s="3" t="s">
        <v>161</v>
      </c>
      <c r="B124" s="3" t="s">
        <v>22</v>
      </c>
      <c r="C124" s="3" t="s">
        <v>160</v>
      </c>
      <c r="D124" s="3" t="s">
        <v>25</v>
      </c>
      <c r="E124" s="2" t="s">
        <v>175</v>
      </c>
      <c r="F124" t="s">
        <v>1972</v>
      </c>
      <c r="G124" s="4">
        <v>25309497570</v>
      </c>
      <c r="H124" s="4">
        <v>26625326807.592213</v>
      </c>
      <c r="I124" s="4">
        <v>12700089192</v>
      </c>
      <c r="J124" s="4">
        <v>12700089192</v>
      </c>
      <c r="K124" s="4">
        <v>13360493829.983999</v>
      </c>
      <c r="L124" s="4">
        <v>12712173006.6451</v>
      </c>
      <c r="M124" s="4">
        <v>29145744944</v>
      </c>
      <c r="N124" s="4">
        <v>29145744944</v>
      </c>
      <c r="O124" s="4">
        <v>27731441431.018078</v>
      </c>
      <c r="P124" s="4">
        <v>13761308644.883499</v>
      </c>
      <c r="Q124" s="4">
        <v>12352394525.324936</v>
      </c>
      <c r="R124" s="4">
        <v>0</v>
      </c>
      <c r="S124" s="4">
        <v>0</v>
      </c>
      <c r="T124" s="4">
        <v>0</v>
      </c>
      <c r="U124" s="4">
        <v>0</v>
      </c>
    </row>
    <row r="125" spans="1:21" x14ac:dyDescent="0.25">
      <c r="A125" s="3" t="s">
        <v>161</v>
      </c>
      <c r="B125" s="3" t="s">
        <v>22</v>
      </c>
      <c r="C125" s="3" t="s">
        <v>160</v>
      </c>
      <c r="D125" s="3" t="s">
        <v>25</v>
      </c>
      <c r="E125" s="2" t="s">
        <v>176</v>
      </c>
      <c r="F125" t="s">
        <v>1973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 x14ac:dyDescent="0.25">
      <c r="A126" s="3" t="s">
        <v>161</v>
      </c>
      <c r="B126" s="3" t="s">
        <v>22</v>
      </c>
      <c r="C126" s="3" t="s">
        <v>160</v>
      </c>
      <c r="D126" s="3" t="s">
        <v>25</v>
      </c>
      <c r="E126" s="2" t="s">
        <v>177</v>
      </c>
      <c r="F126" t="s">
        <v>1974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 x14ac:dyDescent="0.25">
      <c r="A127" s="3" t="s">
        <v>161</v>
      </c>
      <c r="B127" s="3" t="s">
        <v>22</v>
      </c>
      <c r="C127" s="3" t="s">
        <v>160</v>
      </c>
      <c r="D127" s="3" t="s">
        <v>25</v>
      </c>
      <c r="E127" s="2" t="s">
        <v>178</v>
      </c>
      <c r="F127" t="s">
        <v>1975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 x14ac:dyDescent="0.25">
      <c r="A128" s="3" t="s">
        <v>181</v>
      </c>
      <c r="B128" s="3" t="s">
        <v>22</v>
      </c>
      <c r="C128" s="3" t="s">
        <v>180</v>
      </c>
      <c r="D128" s="3" t="s">
        <v>25</v>
      </c>
      <c r="E128" s="2" t="s">
        <v>179</v>
      </c>
      <c r="F128" t="s">
        <v>1958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x14ac:dyDescent="0.25">
      <c r="A129" s="3" t="s">
        <v>181</v>
      </c>
      <c r="B129" s="3" t="s">
        <v>22</v>
      </c>
      <c r="C129" s="3" t="s">
        <v>180</v>
      </c>
      <c r="D129" s="3" t="s">
        <v>25</v>
      </c>
      <c r="E129" s="2" t="s">
        <v>182</v>
      </c>
      <c r="F129" t="s">
        <v>1959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 x14ac:dyDescent="0.25">
      <c r="A130" s="3" t="s">
        <v>181</v>
      </c>
      <c r="B130" s="3" t="s">
        <v>22</v>
      </c>
      <c r="C130" s="3" t="s">
        <v>180</v>
      </c>
      <c r="D130" s="3" t="s">
        <v>25</v>
      </c>
      <c r="E130" s="2" t="s">
        <v>183</v>
      </c>
      <c r="F130" t="s">
        <v>1960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x14ac:dyDescent="0.25">
      <c r="A131" s="3" t="s">
        <v>181</v>
      </c>
      <c r="B131" s="3" t="s">
        <v>22</v>
      </c>
      <c r="C131" s="3" t="s">
        <v>180</v>
      </c>
      <c r="D131" s="3" t="s">
        <v>25</v>
      </c>
      <c r="E131" s="2" t="s">
        <v>184</v>
      </c>
      <c r="F131" t="s">
        <v>1961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x14ac:dyDescent="0.25">
      <c r="A132" s="3" t="s">
        <v>181</v>
      </c>
      <c r="B132" s="3" t="s">
        <v>22</v>
      </c>
      <c r="C132" s="3" t="s">
        <v>180</v>
      </c>
      <c r="D132" s="3" t="s">
        <v>25</v>
      </c>
      <c r="E132" s="2" t="s">
        <v>185</v>
      </c>
      <c r="F132" t="s">
        <v>1962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x14ac:dyDescent="0.25">
      <c r="A133" s="3" t="s">
        <v>181</v>
      </c>
      <c r="B133" s="3" t="s">
        <v>22</v>
      </c>
      <c r="C133" s="3" t="s">
        <v>180</v>
      </c>
      <c r="D133" s="3" t="s">
        <v>25</v>
      </c>
      <c r="E133" s="2" t="s">
        <v>186</v>
      </c>
      <c r="F133" t="s">
        <v>1963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30000000</v>
      </c>
      <c r="N133" s="4">
        <v>0</v>
      </c>
      <c r="O133" s="4">
        <v>28544243.577545196</v>
      </c>
      <c r="P133" s="4">
        <v>0</v>
      </c>
      <c r="Q133" s="4">
        <v>0</v>
      </c>
      <c r="R133" s="4">
        <v>15500000</v>
      </c>
      <c r="S133" s="4">
        <v>13913074.699746871</v>
      </c>
      <c r="T133" s="4">
        <v>0</v>
      </c>
      <c r="U133" s="4">
        <v>0</v>
      </c>
    </row>
    <row r="134" spans="1:21" x14ac:dyDescent="0.25">
      <c r="A134" s="3" t="s">
        <v>181</v>
      </c>
      <c r="B134" s="3" t="s">
        <v>22</v>
      </c>
      <c r="C134" s="3" t="s">
        <v>180</v>
      </c>
      <c r="D134" s="3" t="s">
        <v>25</v>
      </c>
      <c r="E134" s="2" t="s">
        <v>187</v>
      </c>
      <c r="F134" t="s">
        <v>1964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50000000</v>
      </c>
      <c r="N134" s="4">
        <v>0</v>
      </c>
      <c r="O134" s="4">
        <v>47573739.29590866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 x14ac:dyDescent="0.25">
      <c r="A135" s="3" t="s">
        <v>181</v>
      </c>
      <c r="B135" s="3" t="s">
        <v>22</v>
      </c>
      <c r="C135" s="3" t="s">
        <v>180</v>
      </c>
      <c r="D135" s="3" t="s">
        <v>25</v>
      </c>
      <c r="E135" s="2" t="s">
        <v>188</v>
      </c>
      <c r="F135" t="s">
        <v>1965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 x14ac:dyDescent="0.25">
      <c r="A136" s="3" t="s">
        <v>181</v>
      </c>
      <c r="B136" s="3" t="s">
        <v>22</v>
      </c>
      <c r="C136" s="3" t="s">
        <v>180</v>
      </c>
      <c r="D136" s="3" t="s">
        <v>25</v>
      </c>
      <c r="E136" s="2" t="s">
        <v>189</v>
      </c>
      <c r="F136" t="s">
        <v>1966</v>
      </c>
      <c r="G136" s="4">
        <v>81734732</v>
      </c>
      <c r="H136" s="4">
        <v>85984083.445832118</v>
      </c>
      <c r="I136" s="4">
        <v>191035388</v>
      </c>
      <c r="J136" s="4">
        <v>191035388</v>
      </c>
      <c r="K136" s="4">
        <v>181483618.59999999</v>
      </c>
      <c r="L136" s="4">
        <v>172677087.15509039</v>
      </c>
      <c r="M136" s="4">
        <v>99346315</v>
      </c>
      <c r="N136" s="4">
        <v>0</v>
      </c>
      <c r="O136" s="4">
        <v>94525513.796384394</v>
      </c>
      <c r="P136" s="4">
        <v>174224273.85600001</v>
      </c>
      <c r="Q136" s="4">
        <v>156386795.91404411</v>
      </c>
      <c r="R136" s="4">
        <v>0</v>
      </c>
      <c r="S136" s="4">
        <v>0</v>
      </c>
      <c r="T136" s="4">
        <v>168997545.64032</v>
      </c>
      <c r="U136" s="4">
        <v>147276885.4724493</v>
      </c>
    </row>
    <row r="137" spans="1:21" x14ac:dyDescent="0.25">
      <c r="A137" s="3" t="s">
        <v>181</v>
      </c>
      <c r="B137" s="3" t="s">
        <v>22</v>
      </c>
      <c r="C137" s="3" t="s">
        <v>180</v>
      </c>
      <c r="D137" s="3" t="s">
        <v>25</v>
      </c>
      <c r="E137" s="2" t="s">
        <v>190</v>
      </c>
      <c r="F137" t="s">
        <v>1967</v>
      </c>
      <c r="G137" s="4">
        <v>67500000</v>
      </c>
      <c r="H137" s="4">
        <v>71009294.220156834</v>
      </c>
      <c r="I137" s="4">
        <v>42000000</v>
      </c>
      <c r="J137" s="4">
        <v>42000000</v>
      </c>
      <c r="K137" s="4">
        <v>40740000</v>
      </c>
      <c r="L137" s="4">
        <v>38763082.778306372</v>
      </c>
      <c r="M137" s="4">
        <v>65000000</v>
      </c>
      <c r="N137" s="4">
        <v>0</v>
      </c>
      <c r="O137" s="4">
        <v>61845861.084681258</v>
      </c>
      <c r="P137" s="4">
        <v>39925200</v>
      </c>
      <c r="Q137" s="4">
        <v>35837567.096924759</v>
      </c>
      <c r="R137" s="4">
        <v>0</v>
      </c>
      <c r="S137" s="4">
        <v>0</v>
      </c>
      <c r="T137" s="4">
        <v>39126696</v>
      </c>
      <c r="U137" s="4">
        <v>34097879.373773068</v>
      </c>
    </row>
    <row r="138" spans="1:21" x14ac:dyDescent="0.25">
      <c r="A138" s="3" t="s">
        <v>181</v>
      </c>
      <c r="B138" s="3" t="s">
        <v>22</v>
      </c>
      <c r="C138" s="3" t="s">
        <v>180</v>
      </c>
      <c r="D138" s="3" t="s">
        <v>25</v>
      </c>
      <c r="E138" s="2" t="s">
        <v>191</v>
      </c>
      <c r="F138" t="s">
        <v>1968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</row>
    <row r="139" spans="1:21" x14ac:dyDescent="0.25">
      <c r="A139" s="3" t="s">
        <v>181</v>
      </c>
      <c r="B139" s="3" t="s">
        <v>22</v>
      </c>
      <c r="C139" s="3" t="s">
        <v>180</v>
      </c>
      <c r="D139" s="3" t="s">
        <v>25</v>
      </c>
      <c r="E139" s="2" t="s">
        <v>192</v>
      </c>
      <c r="F139" t="s">
        <v>1969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</row>
    <row r="140" spans="1:21" x14ac:dyDescent="0.25">
      <c r="A140" s="3" t="s">
        <v>181</v>
      </c>
      <c r="B140" s="3" t="s">
        <v>22</v>
      </c>
      <c r="C140" s="3" t="s">
        <v>180</v>
      </c>
      <c r="D140" s="3" t="s">
        <v>25</v>
      </c>
      <c r="E140" s="2" t="s">
        <v>193</v>
      </c>
      <c r="F140" t="s">
        <v>1970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309400</v>
      </c>
      <c r="N140" s="4">
        <v>0</v>
      </c>
      <c r="O140" s="4">
        <v>294386.29876308277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</row>
    <row r="141" spans="1:21" x14ac:dyDescent="0.25">
      <c r="A141" s="3" t="s">
        <v>181</v>
      </c>
      <c r="B141" s="3" t="s">
        <v>22</v>
      </c>
      <c r="C141" s="3" t="s">
        <v>180</v>
      </c>
      <c r="D141" s="3" t="s">
        <v>25</v>
      </c>
      <c r="E141" s="2" t="s">
        <v>194</v>
      </c>
      <c r="F141" t="s">
        <v>1971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375000000</v>
      </c>
      <c r="N141" s="4">
        <v>0</v>
      </c>
      <c r="O141" s="4">
        <v>356803044.71931493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</row>
    <row r="142" spans="1:21" x14ac:dyDescent="0.25">
      <c r="A142" s="3" t="s">
        <v>181</v>
      </c>
      <c r="B142" s="3" t="s">
        <v>22</v>
      </c>
      <c r="C142" s="3" t="s">
        <v>180</v>
      </c>
      <c r="D142" s="3" t="s">
        <v>25</v>
      </c>
      <c r="E142" s="2" t="s">
        <v>195</v>
      </c>
      <c r="F142" t="s">
        <v>1972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33396848445</v>
      </c>
      <c r="N142" s="4">
        <v>33396848445</v>
      </c>
      <c r="O142" s="4">
        <v>31776259224.54805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</row>
    <row r="143" spans="1:21" x14ac:dyDescent="0.25">
      <c r="A143" s="3" t="s">
        <v>181</v>
      </c>
      <c r="B143" s="3" t="s">
        <v>22</v>
      </c>
      <c r="C143" s="3" t="s">
        <v>180</v>
      </c>
      <c r="D143" s="3" t="s">
        <v>25</v>
      </c>
      <c r="E143" s="2" t="s">
        <v>196</v>
      </c>
      <c r="F143" t="s">
        <v>1973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</row>
    <row r="144" spans="1:21" x14ac:dyDescent="0.25">
      <c r="A144" s="3" t="s">
        <v>181</v>
      </c>
      <c r="B144" s="3" t="s">
        <v>22</v>
      </c>
      <c r="C144" s="3" t="s">
        <v>180</v>
      </c>
      <c r="D144" s="3" t="s">
        <v>25</v>
      </c>
      <c r="E144" s="2" t="s">
        <v>197</v>
      </c>
      <c r="F144" t="s">
        <v>1974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</row>
    <row r="145" spans="1:21" x14ac:dyDescent="0.25">
      <c r="A145" s="3" t="s">
        <v>181</v>
      </c>
      <c r="B145" s="3" t="s">
        <v>22</v>
      </c>
      <c r="C145" s="3" t="s">
        <v>180</v>
      </c>
      <c r="D145" s="3" t="s">
        <v>25</v>
      </c>
      <c r="E145" s="2" t="s">
        <v>198</v>
      </c>
      <c r="F145" t="s">
        <v>1975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</row>
    <row r="146" spans="1:21" x14ac:dyDescent="0.25">
      <c r="A146" s="3" t="s">
        <v>201</v>
      </c>
      <c r="B146" s="3" t="s">
        <v>22</v>
      </c>
      <c r="C146" s="3" t="s">
        <v>200</v>
      </c>
      <c r="D146" s="3" t="s">
        <v>25</v>
      </c>
      <c r="E146" s="2" t="s">
        <v>199</v>
      </c>
      <c r="F146" t="s">
        <v>1958</v>
      </c>
      <c r="G146" s="4"/>
      <c r="H146" s="4"/>
      <c r="I146" s="4"/>
      <c r="J146" s="4"/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</row>
    <row r="147" spans="1:21" x14ac:dyDescent="0.25">
      <c r="A147" s="3" t="s">
        <v>201</v>
      </c>
      <c r="B147" s="3" t="s">
        <v>22</v>
      </c>
      <c r="C147" s="3" t="s">
        <v>200</v>
      </c>
      <c r="D147" s="3" t="s">
        <v>25</v>
      </c>
      <c r="E147" s="2" t="s">
        <v>202</v>
      </c>
      <c r="F147" t="s">
        <v>1959</v>
      </c>
      <c r="G147" s="4"/>
      <c r="H147" s="4"/>
      <c r="I147" s="4"/>
      <c r="J147" s="4"/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</row>
    <row r="148" spans="1:21" x14ac:dyDescent="0.25">
      <c r="A148" s="3" t="s">
        <v>201</v>
      </c>
      <c r="B148" s="3" t="s">
        <v>22</v>
      </c>
      <c r="C148" s="3" t="s">
        <v>200</v>
      </c>
      <c r="D148" s="3" t="s">
        <v>25</v>
      </c>
      <c r="E148" s="2" t="s">
        <v>203</v>
      </c>
      <c r="F148" t="s">
        <v>1960</v>
      </c>
      <c r="G148" s="4"/>
      <c r="H148" s="4"/>
      <c r="I148" s="4"/>
      <c r="J148" s="4"/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</row>
    <row r="149" spans="1:21" x14ac:dyDescent="0.25">
      <c r="A149" s="3" t="s">
        <v>201</v>
      </c>
      <c r="B149" s="3" t="s">
        <v>22</v>
      </c>
      <c r="C149" s="3" t="s">
        <v>200</v>
      </c>
      <c r="D149" s="3" t="s">
        <v>25</v>
      </c>
      <c r="E149" s="2" t="s">
        <v>204</v>
      </c>
      <c r="F149" t="s">
        <v>1961</v>
      </c>
      <c r="G149" s="4"/>
      <c r="H149" s="4"/>
      <c r="I149" s="4"/>
      <c r="J149" s="4"/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 x14ac:dyDescent="0.25">
      <c r="A150" s="3" t="s">
        <v>201</v>
      </c>
      <c r="B150" s="3" t="s">
        <v>22</v>
      </c>
      <c r="C150" s="3" t="s">
        <v>200</v>
      </c>
      <c r="D150" s="3" t="s">
        <v>25</v>
      </c>
      <c r="E150" s="2" t="s">
        <v>205</v>
      </c>
      <c r="F150" t="s">
        <v>1962</v>
      </c>
      <c r="G150" s="4"/>
      <c r="H150" s="4"/>
      <c r="I150" s="4"/>
      <c r="J150" s="4"/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</row>
    <row r="151" spans="1:21" x14ac:dyDescent="0.25">
      <c r="A151" s="3" t="s">
        <v>201</v>
      </c>
      <c r="B151" s="3" t="s">
        <v>22</v>
      </c>
      <c r="C151" s="3" t="s">
        <v>200</v>
      </c>
      <c r="D151" s="3" t="s">
        <v>25</v>
      </c>
      <c r="E151" s="2" t="s">
        <v>206</v>
      </c>
      <c r="F151" t="s">
        <v>1963</v>
      </c>
      <c r="G151" s="4">
        <v>100112227</v>
      </c>
      <c r="H151" s="4">
        <v>105317016.0307871</v>
      </c>
      <c r="I151" s="4">
        <v>74305018</v>
      </c>
      <c r="J151" s="4">
        <v>74305018</v>
      </c>
      <c r="K151" s="4">
        <v>73561967.819999993</v>
      </c>
      <c r="L151" s="4">
        <v>69992357.583254039</v>
      </c>
      <c r="M151" s="4">
        <v>10298400</v>
      </c>
      <c r="N151" s="4">
        <v>64853680</v>
      </c>
      <c r="O151" s="4">
        <v>9798667.935299715</v>
      </c>
      <c r="P151" s="4">
        <v>0</v>
      </c>
      <c r="Q151" s="4">
        <v>0</v>
      </c>
      <c r="R151" s="4">
        <v>1000000</v>
      </c>
      <c r="S151" s="4">
        <v>897617.72256431426</v>
      </c>
      <c r="T151" s="4">
        <v>0</v>
      </c>
      <c r="U151" s="4">
        <v>0</v>
      </c>
    </row>
    <row r="152" spans="1:21" x14ac:dyDescent="0.25">
      <c r="A152" s="3" t="s">
        <v>201</v>
      </c>
      <c r="B152" s="3" t="s">
        <v>22</v>
      </c>
      <c r="C152" s="3" t="s">
        <v>200</v>
      </c>
      <c r="D152" s="3" t="s">
        <v>25</v>
      </c>
      <c r="E152" s="2" t="s">
        <v>207</v>
      </c>
      <c r="F152" t="s">
        <v>1964</v>
      </c>
      <c r="G152" s="4">
        <v>103250736</v>
      </c>
      <c r="H152" s="4">
        <v>108618694.68254429</v>
      </c>
      <c r="I152" s="4">
        <v>99829984</v>
      </c>
      <c r="J152" s="4">
        <v>99829984</v>
      </c>
      <c r="K152" s="4">
        <v>94838484.799999997</v>
      </c>
      <c r="L152" s="4">
        <v>90236427.02188392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x14ac:dyDescent="0.25">
      <c r="A153" s="3" t="s">
        <v>201</v>
      </c>
      <c r="B153" s="3" t="s">
        <v>22</v>
      </c>
      <c r="C153" s="3" t="s">
        <v>200</v>
      </c>
      <c r="D153" s="3" t="s">
        <v>25</v>
      </c>
      <c r="E153" s="2" t="s">
        <v>208</v>
      </c>
      <c r="F153" t="s">
        <v>1965</v>
      </c>
      <c r="G153" s="4"/>
      <c r="H153" s="4"/>
      <c r="I153" s="4"/>
      <c r="J153" s="4"/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</row>
    <row r="154" spans="1:21" x14ac:dyDescent="0.25">
      <c r="A154" s="3" t="s">
        <v>201</v>
      </c>
      <c r="B154" s="3" t="s">
        <v>22</v>
      </c>
      <c r="C154" s="3" t="s">
        <v>200</v>
      </c>
      <c r="D154" s="3" t="s">
        <v>25</v>
      </c>
      <c r="E154" s="2" t="s">
        <v>209</v>
      </c>
      <c r="F154" t="s">
        <v>1966</v>
      </c>
      <c r="G154" s="4">
        <v>23698832</v>
      </c>
      <c r="H154" s="4">
        <v>24930923.46906767</v>
      </c>
      <c r="I154" s="4">
        <v>28843018</v>
      </c>
      <c r="J154" s="4">
        <v>28843018</v>
      </c>
      <c r="K154" s="4">
        <v>28554587.82</v>
      </c>
      <c r="L154" s="4">
        <v>27168970.333016176</v>
      </c>
      <c r="M154" s="4">
        <v>15338916</v>
      </c>
      <c r="N154" s="4">
        <v>15338916</v>
      </c>
      <c r="O154" s="4">
        <v>14594591.817316841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</row>
    <row r="155" spans="1:21" x14ac:dyDescent="0.25">
      <c r="A155" s="3" t="s">
        <v>201</v>
      </c>
      <c r="B155" s="3" t="s">
        <v>22</v>
      </c>
      <c r="C155" s="3" t="s">
        <v>200</v>
      </c>
      <c r="D155" s="3" t="s">
        <v>25</v>
      </c>
      <c r="E155" s="2" t="s">
        <v>210</v>
      </c>
      <c r="F155" t="s">
        <v>1967</v>
      </c>
      <c r="G155" s="4"/>
      <c r="H155" s="4"/>
      <c r="I155" s="4"/>
      <c r="J155" s="4"/>
      <c r="K155" s="4">
        <v>0</v>
      </c>
      <c r="L155" s="4">
        <v>0</v>
      </c>
      <c r="M155" s="4">
        <v>5000000</v>
      </c>
      <c r="N155" s="4">
        <v>0</v>
      </c>
      <c r="O155" s="4">
        <v>4757373.929590866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</row>
    <row r="156" spans="1:21" x14ac:dyDescent="0.25">
      <c r="A156" s="3" t="s">
        <v>201</v>
      </c>
      <c r="B156" s="3" t="s">
        <v>22</v>
      </c>
      <c r="C156" s="3" t="s">
        <v>200</v>
      </c>
      <c r="D156" s="3" t="s">
        <v>25</v>
      </c>
      <c r="E156" s="2" t="s">
        <v>211</v>
      </c>
      <c r="F156" t="s">
        <v>1968</v>
      </c>
      <c r="G156" s="4"/>
      <c r="H156" s="4"/>
      <c r="I156" s="4"/>
      <c r="J156" s="4"/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</row>
    <row r="157" spans="1:21" x14ac:dyDescent="0.25">
      <c r="A157" s="3" t="s">
        <v>201</v>
      </c>
      <c r="B157" s="3" t="s">
        <v>22</v>
      </c>
      <c r="C157" s="3" t="s">
        <v>200</v>
      </c>
      <c r="D157" s="3" t="s">
        <v>25</v>
      </c>
      <c r="E157" s="2" t="s">
        <v>212</v>
      </c>
      <c r="F157" t="s">
        <v>1969</v>
      </c>
      <c r="G157" s="4">
        <v>58616427</v>
      </c>
      <c r="H157" s="4">
        <v>61663868.310775481</v>
      </c>
      <c r="I157" s="4">
        <v>309090944</v>
      </c>
      <c r="J157" s="4">
        <v>309090944</v>
      </c>
      <c r="K157" s="4">
        <v>293636396.80000001</v>
      </c>
      <c r="L157" s="4">
        <v>279387627.78306377</v>
      </c>
      <c r="M157" s="4">
        <v>0</v>
      </c>
      <c r="N157" s="4">
        <v>7500000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</row>
    <row r="158" spans="1:21" x14ac:dyDescent="0.25">
      <c r="A158" s="3" t="s">
        <v>201</v>
      </c>
      <c r="B158" s="3" t="s">
        <v>22</v>
      </c>
      <c r="C158" s="3" t="s">
        <v>200</v>
      </c>
      <c r="D158" s="3" t="s">
        <v>25</v>
      </c>
      <c r="E158" s="2" t="s">
        <v>213</v>
      </c>
      <c r="F158" t="s">
        <v>1970</v>
      </c>
      <c r="G158" s="4"/>
      <c r="H158" s="4"/>
      <c r="I158" s="4"/>
      <c r="J158" s="4"/>
      <c r="K158" s="4">
        <v>0</v>
      </c>
      <c r="L158" s="4">
        <v>0</v>
      </c>
      <c r="M158" s="4">
        <v>108842</v>
      </c>
      <c r="N158" s="4">
        <v>0</v>
      </c>
      <c r="O158" s="4">
        <v>103560.4186489058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</row>
    <row r="159" spans="1:21" x14ac:dyDescent="0.25">
      <c r="A159" s="3" t="s">
        <v>201</v>
      </c>
      <c r="B159" s="3" t="s">
        <v>22</v>
      </c>
      <c r="C159" s="3" t="s">
        <v>200</v>
      </c>
      <c r="D159" s="3" t="s">
        <v>25</v>
      </c>
      <c r="E159" s="2" t="s">
        <v>214</v>
      </c>
      <c r="F159" t="s">
        <v>1971</v>
      </c>
      <c r="G159" s="4">
        <v>135933988</v>
      </c>
      <c r="H159" s="4">
        <v>143001134.05053732</v>
      </c>
      <c r="I159" s="4">
        <v>142457075</v>
      </c>
      <c r="J159" s="4">
        <v>142457075</v>
      </c>
      <c r="K159" s="4">
        <v>141032504.25</v>
      </c>
      <c r="L159" s="4">
        <v>134188871.7887726</v>
      </c>
      <c r="M159" s="4">
        <v>212695470</v>
      </c>
      <c r="N159" s="4">
        <v>212695470</v>
      </c>
      <c r="O159" s="4">
        <v>202374376.78401521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</row>
    <row r="160" spans="1:21" x14ac:dyDescent="0.25">
      <c r="A160" s="3" t="s">
        <v>201</v>
      </c>
      <c r="B160" s="3" t="s">
        <v>22</v>
      </c>
      <c r="C160" s="3" t="s">
        <v>200</v>
      </c>
      <c r="D160" s="3" t="s">
        <v>25</v>
      </c>
      <c r="E160" s="2" t="s">
        <v>215</v>
      </c>
      <c r="F160" t="s">
        <v>1972</v>
      </c>
      <c r="G160" s="4">
        <v>14706483383</v>
      </c>
      <c r="H160" s="4">
        <v>15471066747.959917</v>
      </c>
      <c r="I160" s="4">
        <v>13265459500</v>
      </c>
      <c r="J160" s="4">
        <v>13265459500</v>
      </c>
      <c r="K160" s="4">
        <v>12602186525</v>
      </c>
      <c r="L160" s="4">
        <v>11990662725.975262</v>
      </c>
      <c r="M160" s="4">
        <v>18819126301</v>
      </c>
      <c r="N160" s="4">
        <v>18819126301</v>
      </c>
      <c r="O160" s="4">
        <v>17905924168.411037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</row>
    <row r="161" spans="1:21" x14ac:dyDescent="0.25">
      <c r="A161" s="3" t="s">
        <v>201</v>
      </c>
      <c r="B161" s="3" t="s">
        <v>22</v>
      </c>
      <c r="C161" s="3" t="s">
        <v>200</v>
      </c>
      <c r="D161" s="3" t="s">
        <v>25</v>
      </c>
      <c r="E161" s="2" t="s">
        <v>216</v>
      </c>
      <c r="F161" t="s">
        <v>1973</v>
      </c>
      <c r="G161" s="4"/>
      <c r="H161" s="4"/>
      <c r="I161" s="4"/>
      <c r="J161" s="4"/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</row>
    <row r="162" spans="1:21" x14ac:dyDescent="0.25">
      <c r="A162" s="3" t="s">
        <v>201</v>
      </c>
      <c r="B162" s="3" t="s">
        <v>22</v>
      </c>
      <c r="C162" s="3" t="s">
        <v>200</v>
      </c>
      <c r="D162" s="3" t="s">
        <v>25</v>
      </c>
      <c r="E162" s="2" t="s">
        <v>217</v>
      </c>
      <c r="F162" t="s">
        <v>1974</v>
      </c>
      <c r="G162" s="4"/>
      <c r="H162" s="4"/>
      <c r="I162" s="4"/>
      <c r="J162" s="4"/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</row>
    <row r="163" spans="1:21" x14ac:dyDescent="0.25">
      <c r="A163" s="3" t="s">
        <v>201</v>
      </c>
      <c r="B163" s="3" t="s">
        <v>22</v>
      </c>
      <c r="C163" s="3" t="s">
        <v>200</v>
      </c>
      <c r="D163" s="3" t="s">
        <v>25</v>
      </c>
      <c r="E163" s="2" t="s">
        <v>218</v>
      </c>
      <c r="F163" t="s">
        <v>1975</v>
      </c>
      <c r="G163" s="4"/>
      <c r="H163" s="4"/>
      <c r="I163" s="4"/>
      <c r="J163" s="4"/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x14ac:dyDescent="0.25">
      <c r="A164" s="3" t="s">
        <v>221</v>
      </c>
      <c r="B164" s="3" t="s">
        <v>22</v>
      </c>
      <c r="C164" s="3" t="s">
        <v>220</v>
      </c>
      <c r="D164" s="3" t="s">
        <v>25</v>
      </c>
      <c r="E164" s="2" t="s">
        <v>219</v>
      </c>
      <c r="F164" t="s">
        <v>1958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 x14ac:dyDescent="0.25">
      <c r="A165" s="3" t="s">
        <v>221</v>
      </c>
      <c r="B165" s="3" t="s">
        <v>22</v>
      </c>
      <c r="C165" s="3" t="s">
        <v>220</v>
      </c>
      <c r="D165" s="3" t="s">
        <v>25</v>
      </c>
      <c r="E165" s="2" t="s">
        <v>222</v>
      </c>
      <c r="F165" t="s">
        <v>1959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 x14ac:dyDescent="0.25">
      <c r="A166" s="3" t="s">
        <v>221</v>
      </c>
      <c r="B166" s="3" t="s">
        <v>22</v>
      </c>
      <c r="C166" s="3" t="s">
        <v>220</v>
      </c>
      <c r="D166" s="3" t="s">
        <v>25</v>
      </c>
      <c r="E166" s="2" t="s">
        <v>223</v>
      </c>
      <c r="F166" t="s">
        <v>1960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25">
      <c r="A167" s="3" t="s">
        <v>221</v>
      </c>
      <c r="B167" s="3" t="s">
        <v>22</v>
      </c>
      <c r="C167" s="3" t="s">
        <v>220</v>
      </c>
      <c r="D167" s="3" t="s">
        <v>25</v>
      </c>
      <c r="E167" s="2" t="s">
        <v>224</v>
      </c>
      <c r="F167" t="s">
        <v>1961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</row>
    <row r="168" spans="1:21" x14ac:dyDescent="0.25">
      <c r="A168" s="3" t="s">
        <v>221</v>
      </c>
      <c r="B168" s="3" t="s">
        <v>22</v>
      </c>
      <c r="C168" s="3" t="s">
        <v>220</v>
      </c>
      <c r="D168" s="3" t="s">
        <v>25</v>
      </c>
      <c r="E168" s="2" t="s">
        <v>225</v>
      </c>
      <c r="F168" t="s">
        <v>1962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 x14ac:dyDescent="0.25">
      <c r="A169" s="3" t="s">
        <v>221</v>
      </c>
      <c r="B169" s="3" t="s">
        <v>22</v>
      </c>
      <c r="C169" s="3" t="s">
        <v>220</v>
      </c>
      <c r="D169" s="3" t="s">
        <v>25</v>
      </c>
      <c r="E169" s="2" t="s">
        <v>226</v>
      </c>
      <c r="F169" t="s">
        <v>1963</v>
      </c>
      <c r="G169" s="4">
        <v>48397200</v>
      </c>
      <c r="H169" s="4">
        <v>50913348.358989246</v>
      </c>
      <c r="I169" s="4">
        <v>44364100</v>
      </c>
      <c r="J169" s="4">
        <v>44364100</v>
      </c>
      <c r="K169" s="4">
        <v>43920459</v>
      </c>
      <c r="L169" s="4">
        <v>41789209.324452899</v>
      </c>
      <c r="M169" s="4">
        <v>23197130</v>
      </c>
      <c r="N169" s="4">
        <v>23197130</v>
      </c>
      <c r="O169" s="4">
        <v>22071484.30066603</v>
      </c>
      <c r="P169" s="4">
        <v>45339089.8257</v>
      </c>
      <c r="Q169" s="4">
        <v>40697170.552483708</v>
      </c>
      <c r="R169" s="4">
        <v>18000000</v>
      </c>
      <c r="S169" s="4">
        <v>16157119.006157657</v>
      </c>
      <c r="T169" s="4">
        <v>46699262.520470999</v>
      </c>
      <c r="U169" s="4">
        <v>40697170.5524837</v>
      </c>
    </row>
    <row r="170" spans="1:21" x14ac:dyDescent="0.25">
      <c r="A170" s="3" t="s">
        <v>221</v>
      </c>
      <c r="B170" s="3" t="s">
        <v>22</v>
      </c>
      <c r="C170" s="3" t="s">
        <v>220</v>
      </c>
      <c r="D170" s="3" t="s">
        <v>25</v>
      </c>
      <c r="E170" s="2" t="s">
        <v>227</v>
      </c>
      <c r="F170" t="s">
        <v>1964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280978000</v>
      </c>
      <c r="N170" s="4">
        <v>0</v>
      </c>
      <c r="O170" s="4">
        <v>267343482.39771646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</row>
    <row r="171" spans="1:21" x14ac:dyDescent="0.25">
      <c r="A171" s="3" t="s">
        <v>221</v>
      </c>
      <c r="B171" s="3" t="s">
        <v>22</v>
      </c>
      <c r="C171" s="3" t="s">
        <v>220</v>
      </c>
      <c r="D171" s="3" t="s">
        <v>25</v>
      </c>
      <c r="E171" s="2" t="s">
        <v>228</v>
      </c>
      <c r="F171" t="s">
        <v>1965</v>
      </c>
      <c r="G171" s="4">
        <v>172366099</v>
      </c>
      <c r="H171" s="4">
        <v>181327333.88846934</v>
      </c>
      <c r="I171" s="4">
        <v>1540525300</v>
      </c>
      <c r="J171" s="4">
        <v>1540525300</v>
      </c>
      <c r="K171" s="4">
        <v>1509714794</v>
      </c>
      <c r="L171" s="4">
        <v>1436455560.418649</v>
      </c>
      <c r="M171" s="4">
        <v>0</v>
      </c>
      <c r="N171" s="4">
        <v>0</v>
      </c>
      <c r="O171" s="4">
        <v>0</v>
      </c>
      <c r="P171" s="4">
        <v>1558478581.8462</v>
      </c>
      <c r="Q171" s="4">
        <v>1398917995.3020482</v>
      </c>
      <c r="R171" s="4">
        <v>0</v>
      </c>
      <c r="S171" s="4">
        <v>0</v>
      </c>
      <c r="T171" s="4">
        <v>1605232939.30159</v>
      </c>
      <c r="U171" s="4">
        <v>1398917995.3020515</v>
      </c>
    </row>
    <row r="172" spans="1:21" x14ac:dyDescent="0.25">
      <c r="A172" s="3" t="s">
        <v>221</v>
      </c>
      <c r="B172" s="3" t="s">
        <v>22</v>
      </c>
      <c r="C172" s="3" t="s">
        <v>220</v>
      </c>
      <c r="D172" s="3" t="s">
        <v>25</v>
      </c>
      <c r="E172" s="2" t="s">
        <v>229</v>
      </c>
      <c r="F172" t="s">
        <v>1966</v>
      </c>
      <c r="G172" s="4">
        <v>15720574</v>
      </c>
      <c r="H172" s="4">
        <v>16537879.473714782</v>
      </c>
      <c r="I172" s="4">
        <v>24444323</v>
      </c>
      <c r="J172" s="4">
        <v>24444323</v>
      </c>
      <c r="K172" s="4">
        <v>25715427.796</v>
      </c>
      <c r="L172" s="4">
        <v>24467581.156993341</v>
      </c>
      <c r="M172" s="4">
        <v>74690000</v>
      </c>
      <c r="N172" s="4">
        <v>46247000</v>
      </c>
      <c r="O172" s="4">
        <v>71065651.760228351</v>
      </c>
      <c r="P172" s="4">
        <v>26546036.1138108</v>
      </c>
      <c r="Q172" s="4">
        <v>23828192.479588889</v>
      </c>
      <c r="R172" s="4">
        <v>0</v>
      </c>
      <c r="S172" s="4">
        <v>0</v>
      </c>
      <c r="T172" s="4">
        <v>27342417.197225101</v>
      </c>
      <c r="U172" s="4">
        <v>23828192.47958887</v>
      </c>
    </row>
    <row r="173" spans="1:21" x14ac:dyDescent="0.25">
      <c r="A173" s="3" t="s">
        <v>221</v>
      </c>
      <c r="B173" s="3" t="s">
        <v>22</v>
      </c>
      <c r="C173" s="3" t="s">
        <v>220</v>
      </c>
      <c r="D173" s="3" t="s">
        <v>25</v>
      </c>
      <c r="E173" s="2" t="s">
        <v>230</v>
      </c>
      <c r="F173" t="s">
        <v>1967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</row>
    <row r="174" spans="1:21" x14ac:dyDescent="0.25">
      <c r="A174" s="3" t="s">
        <v>221</v>
      </c>
      <c r="B174" s="3" t="s">
        <v>22</v>
      </c>
      <c r="C174" s="3" t="s">
        <v>220</v>
      </c>
      <c r="D174" s="3" t="s">
        <v>25</v>
      </c>
      <c r="E174" s="2" t="s">
        <v>231</v>
      </c>
      <c r="F174" t="s">
        <v>1968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</row>
    <row r="175" spans="1:21" x14ac:dyDescent="0.25">
      <c r="A175" s="3" t="s">
        <v>221</v>
      </c>
      <c r="B175" s="3" t="s">
        <v>22</v>
      </c>
      <c r="C175" s="3" t="s">
        <v>220</v>
      </c>
      <c r="D175" s="3" t="s">
        <v>25</v>
      </c>
      <c r="E175" s="2" t="s">
        <v>232</v>
      </c>
      <c r="F175" t="s">
        <v>1969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</row>
    <row r="176" spans="1:21" x14ac:dyDescent="0.25">
      <c r="A176" s="3" t="s">
        <v>221</v>
      </c>
      <c r="B176" s="3" t="s">
        <v>22</v>
      </c>
      <c r="C176" s="3" t="s">
        <v>220</v>
      </c>
      <c r="D176" s="3" t="s">
        <v>25</v>
      </c>
      <c r="E176" s="2" t="s">
        <v>233</v>
      </c>
      <c r="F176" t="s">
        <v>1970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249321</v>
      </c>
      <c r="N176" s="4">
        <v>0</v>
      </c>
      <c r="O176" s="4">
        <v>237222.64509990485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</row>
    <row r="177" spans="1:21" x14ac:dyDescent="0.25">
      <c r="A177" s="3" t="s">
        <v>221</v>
      </c>
      <c r="B177" s="3" t="s">
        <v>22</v>
      </c>
      <c r="C177" s="3" t="s">
        <v>220</v>
      </c>
      <c r="D177" s="3" t="s">
        <v>25</v>
      </c>
      <c r="E177" s="2" t="s">
        <v>234</v>
      </c>
      <c r="F177" t="s">
        <v>1971</v>
      </c>
      <c r="G177" s="4">
        <v>26742258</v>
      </c>
      <c r="H177" s="4">
        <v>28132575.799012486</v>
      </c>
      <c r="I177" s="4">
        <v>14561368</v>
      </c>
      <c r="J177" s="4">
        <v>14561368</v>
      </c>
      <c r="K177" s="4">
        <v>14415754.32</v>
      </c>
      <c r="L177" s="4">
        <v>13716226.75547098</v>
      </c>
      <c r="M177" s="4">
        <v>204212787</v>
      </c>
      <c r="N177" s="4">
        <v>20868132</v>
      </c>
      <c r="O177" s="4">
        <v>194303317.79257849</v>
      </c>
      <c r="P177" s="4">
        <v>14881383.184536001</v>
      </c>
      <c r="Q177" s="4">
        <v>13357793.282710087</v>
      </c>
      <c r="R177" s="4">
        <v>0</v>
      </c>
      <c r="S177" s="4">
        <v>0</v>
      </c>
      <c r="T177" s="4">
        <v>15327824.680072101</v>
      </c>
      <c r="U177" s="4">
        <v>13357793.282710103</v>
      </c>
    </row>
    <row r="178" spans="1:21" x14ac:dyDescent="0.25">
      <c r="A178" s="3" t="s">
        <v>221</v>
      </c>
      <c r="B178" s="3" t="s">
        <v>22</v>
      </c>
      <c r="C178" s="3" t="s">
        <v>220</v>
      </c>
      <c r="D178" s="3" t="s">
        <v>25</v>
      </c>
      <c r="E178" s="2" t="s">
        <v>235</v>
      </c>
      <c r="F178" t="s">
        <v>1972</v>
      </c>
      <c r="G178" s="4">
        <v>18676706005</v>
      </c>
      <c r="H178" s="4">
        <v>19647699433.665405</v>
      </c>
      <c r="I178" s="4">
        <v>13049302337</v>
      </c>
      <c r="J178" s="4">
        <v>13049302337</v>
      </c>
      <c r="K178" s="4">
        <v>13727866058.524</v>
      </c>
      <c r="L178" s="4">
        <v>13061718419.147478</v>
      </c>
      <c r="M178" s="4">
        <v>21497361334</v>
      </c>
      <c r="N178" s="4">
        <v>21497361334</v>
      </c>
      <c r="O178" s="4">
        <v>20454197273.073261</v>
      </c>
      <c r="P178" s="4">
        <v>14171276132.2143</v>
      </c>
      <c r="Q178" s="4">
        <v>12720388607.628223</v>
      </c>
      <c r="R178" s="4">
        <v>0</v>
      </c>
      <c r="S178" s="4">
        <v>0</v>
      </c>
      <c r="T178" s="4">
        <v>14596414416.180799</v>
      </c>
      <c r="U178" s="4">
        <v>12720388607.628284</v>
      </c>
    </row>
    <row r="179" spans="1:21" x14ac:dyDescent="0.25">
      <c r="A179" s="3" t="s">
        <v>221</v>
      </c>
      <c r="B179" s="3" t="s">
        <v>22</v>
      </c>
      <c r="C179" s="3" t="s">
        <v>220</v>
      </c>
      <c r="D179" s="3" t="s">
        <v>25</v>
      </c>
      <c r="E179" s="2" t="s">
        <v>236</v>
      </c>
      <c r="F179" t="s">
        <v>1973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25">
      <c r="A180" s="3" t="s">
        <v>221</v>
      </c>
      <c r="B180" s="3" t="s">
        <v>22</v>
      </c>
      <c r="C180" s="3" t="s">
        <v>220</v>
      </c>
      <c r="D180" s="3" t="s">
        <v>25</v>
      </c>
      <c r="E180" s="2" t="s">
        <v>237</v>
      </c>
      <c r="F180" t="s">
        <v>1974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x14ac:dyDescent="0.25">
      <c r="A181" s="3" t="s">
        <v>221</v>
      </c>
      <c r="B181" s="3" t="s">
        <v>22</v>
      </c>
      <c r="C181" s="3" t="s">
        <v>220</v>
      </c>
      <c r="D181" s="3" t="s">
        <v>25</v>
      </c>
      <c r="E181" s="2" t="s">
        <v>238</v>
      </c>
      <c r="F181" t="s">
        <v>1975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x14ac:dyDescent="0.25">
      <c r="A182" s="3" t="s">
        <v>241</v>
      </c>
      <c r="B182" s="3" t="s">
        <v>22</v>
      </c>
      <c r="C182" s="3" t="s">
        <v>240</v>
      </c>
      <c r="D182" s="3" t="s">
        <v>25</v>
      </c>
      <c r="E182" s="2" t="s">
        <v>239</v>
      </c>
      <c r="F182" t="s">
        <v>1958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x14ac:dyDescent="0.25">
      <c r="A183" s="3" t="s">
        <v>241</v>
      </c>
      <c r="B183" s="3" t="s">
        <v>22</v>
      </c>
      <c r="C183" s="3" t="s">
        <v>240</v>
      </c>
      <c r="D183" s="3" t="s">
        <v>25</v>
      </c>
      <c r="E183" s="2" t="s">
        <v>242</v>
      </c>
      <c r="F183" t="s">
        <v>1959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 x14ac:dyDescent="0.25">
      <c r="A184" s="3" t="s">
        <v>241</v>
      </c>
      <c r="B184" s="3" t="s">
        <v>22</v>
      </c>
      <c r="C184" s="3" t="s">
        <v>240</v>
      </c>
      <c r="D184" s="3" t="s">
        <v>25</v>
      </c>
      <c r="E184" s="2" t="s">
        <v>243</v>
      </c>
      <c r="F184" t="s">
        <v>1960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 x14ac:dyDescent="0.25">
      <c r="A185" s="3" t="s">
        <v>241</v>
      </c>
      <c r="B185" s="3" t="s">
        <v>22</v>
      </c>
      <c r="C185" s="3" t="s">
        <v>240</v>
      </c>
      <c r="D185" s="3" t="s">
        <v>25</v>
      </c>
      <c r="E185" s="2" t="s">
        <v>244</v>
      </c>
      <c r="F185" t="s">
        <v>1961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</row>
    <row r="186" spans="1:21" x14ac:dyDescent="0.25">
      <c r="A186" s="3" t="s">
        <v>241</v>
      </c>
      <c r="B186" s="3" t="s">
        <v>22</v>
      </c>
      <c r="C186" s="3" t="s">
        <v>240</v>
      </c>
      <c r="D186" s="3" t="s">
        <v>25</v>
      </c>
      <c r="E186" s="2" t="s">
        <v>245</v>
      </c>
      <c r="F186" t="s">
        <v>1962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</row>
    <row r="187" spans="1:21" x14ac:dyDescent="0.25">
      <c r="A187" s="3" t="s">
        <v>241</v>
      </c>
      <c r="B187" s="3" t="s">
        <v>22</v>
      </c>
      <c r="C187" s="3" t="s">
        <v>240</v>
      </c>
      <c r="D187" s="3" t="s">
        <v>25</v>
      </c>
      <c r="E187" s="2" t="s">
        <v>246</v>
      </c>
      <c r="F187" t="s">
        <v>1963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38000000</v>
      </c>
      <c r="N187" s="4">
        <v>0</v>
      </c>
      <c r="O187" s="4">
        <v>36156041.864890583</v>
      </c>
      <c r="P187" s="4">
        <v>0</v>
      </c>
      <c r="Q187" s="4">
        <v>0</v>
      </c>
      <c r="R187" s="4">
        <v>40000000</v>
      </c>
      <c r="S187" s="4">
        <v>35904708.902572572</v>
      </c>
      <c r="T187" s="4">
        <v>0</v>
      </c>
      <c r="U187" s="4">
        <v>0</v>
      </c>
    </row>
    <row r="188" spans="1:21" x14ac:dyDescent="0.25">
      <c r="A188" s="3" t="s">
        <v>241</v>
      </c>
      <c r="B188" s="3" t="s">
        <v>22</v>
      </c>
      <c r="C188" s="3" t="s">
        <v>240</v>
      </c>
      <c r="D188" s="3" t="s">
        <v>25</v>
      </c>
      <c r="E188" s="2" t="s">
        <v>247</v>
      </c>
      <c r="F188" t="s">
        <v>1964</v>
      </c>
      <c r="G188" s="4">
        <v>50000000</v>
      </c>
      <c r="H188" s="4">
        <v>52599477.200116172</v>
      </c>
      <c r="I188" s="4">
        <v>82500000</v>
      </c>
      <c r="J188" s="4">
        <v>82500000</v>
      </c>
      <c r="K188" s="4">
        <v>80850000</v>
      </c>
      <c r="L188" s="4">
        <v>76926736.441484302</v>
      </c>
      <c r="M188" s="4">
        <v>104643000</v>
      </c>
      <c r="N188" s="4">
        <v>58135000</v>
      </c>
      <c r="O188" s="4">
        <v>99565176.022835389</v>
      </c>
      <c r="P188" s="4">
        <v>80041500</v>
      </c>
      <c r="Q188" s="4">
        <v>71846668.940631554</v>
      </c>
      <c r="R188" s="4">
        <v>0</v>
      </c>
      <c r="S188" s="4">
        <v>0</v>
      </c>
      <c r="T188" s="4">
        <v>79241085</v>
      </c>
      <c r="U188" s="4">
        <v>69056507.040024504</v>
      </c>
    </row>
    <row r="189" spans="1:21" x14ac:dyDescent="0.25">
      <c r="A189" s="3" t="s">
        <v>241</v>
      </c>
      <c r="B189" s="3" t="s">
        <v>22</v>
      </c>
      <c r="C189" s="3" t="s">
        <v>240</v>
      </c>
      <c r="D189" s="3" t="s">
        <v>25</v>
      </c>
      <c r="E189" s="2" t="s">
        <v>248</v>
      </c>
      <c r="F189" t="s">
        <v>1965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x14ac:dyDescent="0.25">
      <c r="A190" s="3" t="s">
        <v>241</v>
      </c>
      <c r="B190" s="3" t="s">
        <v>22</v>
      </c>
      <c r="C190" s="3" t="s">
        <v>240</v>
      </c>
      <c r="D190" s="3" t="s">
        <v>25</v>
      </c>
      <c r="E190" s="2" t="s">
        <v>249</v>
      </c>
      <c r="F190" t="s">
        <v>1966</v>
      </c>
      <c r="G190" s="4">
        <v>49787841</v>
      </c>
      <c r="H190" s="4">
        <v>52376288.150450185</v>
      </c>
      <c r="I190" s="4">
        <v>50336000</v>
      </c>
      <c r="J190" s="4">
        <v>50336000</v>
      </c>
      <c r="K190" s="4">
        <v>49832640</v>
      </c>
      <c r="L190" s="4">
        <v>47414500.475737393</v>
      </c>
      <c r="M190" s="4">
        <v>20853300</v>
      </c>
      <c r="N190" s="4">
        <v>20853300</v>
      </c>
      <c r="O190" s="4">
        <v>19841389.153187439</v>
      </c>
      <c r="P190" s="4">
        <v>49234648.32</v>
      </c>
      <c r="Q190" s="4">
        <v>44193892.89625334</v>
      </c>
      <c r="R190" s="4">
        <v>0</v>
      </c>
      <c r="S190" s="4">
        <v>0</v>
      </c>
      <c r="T190" s="4">
        <v>48496128.595200002</v>
      </c>
      <c r="U190" s="4">
        <v>42263091.750300527</v>
      </c>
    </row>
    <row r="191" spans="1:21" x14ac:dyDescent="0.25">
      <c r="A191" s="3" t="s">
        <v>241</v>
      </c>
      <c r="B191" s="3" t="s">
        <v>22</v>
      </c>
      <c r="C191" s="3" t="s">
        <v>240</v>
      </c>
      <c r="D191" s="3" t="s">
        <v>25</v>
      </c>
      <c r="E191" s="2" t="s">
        <v>250</v>
      </c>
      <c r="F191" t="s">
        <v>1967</v>
      </c>
      <c r="G191" s="4">
        <v>14999898</v>
      </c>
      <c r="H191" s="4">
        <v>15779735.857101364</v>
      </c>
      <c r="I191" s="4">
        <v>80000000</v>
      </c>
      <c r="J191" s="4">
        <v>80000000</v>
      </c>
      <c r="K191" s="4">
        <v>77600000</v>
      </c>
      <c r="L191" s="4">
        <v>73834443.38725023</v>
      </c>
      <c r="M191" s="4">
        <v>20000000</v>
      </c>
      <c r="N191" s="4">
        <v>20000000</v>
      </c>
      <c r="O191" s="4">
        <v>19029495.718363464</v>
      </c>
      <c r="P191" s="4">
        <v>73720000</v>
      </c>
      <c r="Q191" s="4">
        <v>66172378.507441245</v>
      </c>
      <c r="R191" s="4">
        <v>0</v>
      </c>
      <c r="S191" s="4">
        <v>0</v>
      </c>
      <c r="T191" s="4">
        <v>68559600</v>
      </c>
      <c r="U191" s="4">
        <v>59747875.739728503</v>
      </c>
    </row>
    <row r="192" spans="1:21" x14ac:dyDescent="0.25">
      <c r="A192" s="3" t="s">
        <v>241</v>
      </c>
      <c r="B192" s="3" t="s">
        <v>22</v>
      </c>
      <c r="C192" s="3" t="s">
        <v>240</v>
      </c>
      <c r="D192" s="3" t="s">
        <v>25</v>
      </c>
      <c r="E192" s="2" t="s">
        <v>251</v>
      </c>
      <c r="F192" t="s">
        <v>1968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 x14ac:dyDescent="0.25">
      <c r="A193" s="3" t="s">
        <v>241</v>
      </c>
      <c r="B193" s="3" t="s">
        <v>22</v>
      </c>
      <c r="C193" s="3" t="s">
        <v>240</v>
      </c>
      <c r="D193" s="3" t="s">
        <v>25</v>
      </c>
      <c r="E193" s="2" t="s">
        <v>252</v>
      </c>
      <c r="F193" t="s">
        <v>1969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 x14ac:dyDescent="0.25">
      <c r="A194" s="3" t="s">
        <v>241</v>
      </c>
      <c r="B194" s="3" t="s">
        <v>22</v>
      </c>
      <c r="C194" s="3" t="s">
        <v>240</v>
      </c>
      <c r="D194" s="3" t="s">
        <v>25</v>
      </c>
      <c r="E194" s="2" t="s">
        <v>253</v>
      </c>
      <c r="F194" t="s">
        <v>1970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</row>
    <row r="195" spans="1:21" x14ac:dyDescent="0.25">
      <c r="A195" s="3" t="s">
        <v>241</v>
      </c>
      <c r="B195" s="3" t="s">
        <v>22</v>
      </c>
      <c r="C195" s="3" t="s">
        <v>240</v>
      </c>
      <c r="D195" s="3" t="s">
        <v>25</v>
      </c>
      <c r="E195" s="2" t="s">
        <v>254</v>
      </c>
      <c r="F195" t="s">
        <v>1971</v>
      </c>
      <c r="G195" s="4">
        <v>198000000</v>
      </c>
      <c r="H195" s="4">
        <v>208293929.71246004</v>
      </c>
      <c r="I195" s="4">
        <v>218569402</v>
      </c>
      <c r="J195" s="4">
        <v>218569402</v>
      </c>
      <c r="K195" s="4">
        <v>0</v>
      </c>
      <c r="L195" s="4">
        <v>0</v>
      </c>
      <c r="M195" s="4">
        <v>219920000</v>
      </c>
      <c r="N195" s="4">
        <v>219920000</v>
      </c>
      <c r="O195" s="4">
        <v>209248334.91912463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 x14ac:dyDescent="0.25">
      <c r="A196" s="3" t="s">
        <v>241</v>
      </c>
      <c r="B196" s="3" t="s">
        <v>22</v>
      </c>
      <c r="C196" s="3" t="s">
        <v>240</v>
      </c>
      <c r="D196" s="3" t="s">
        <v>25</v>
      </c>
      <c r="E196" s="2" t="s">
        <v>255</v>
      </c>
      <c r="F196" t="s">
        <v>1972</v>
      </c>
      <c r="G196" s="4">
        <v>26055465250</v>
      </c>
      <c r="H196" s="4">
        <v>27410077007.115887</v>
      </c>
      <c r="I196" s="4">
        <v>22056772088</v>
      </c>
      <c r="J196" s="4">
        <v>22056772088</v>
      </c>
      <c r="K196" s="4">
        <v>27317735000</v>
      </c>
      <c r="L196" s="4">
        <v>25992136060.894386</v>
      </c>
      <c r="M196" s="4">
        <v>30114733534</v>
      </c>
      <c r="N196" s="4">
        <v>30114733534</v>
      </c>
      <c r="O196" s="4">
        <v>28653409642.24548</v>
      </c>
      <c r="P196" s="4">
        <v>26500000000</v>
      </c>
      <c r="Q196" s="4">
        <v>23786869647.954327</v>
      </c>
      <c r="R196" s="4">
        <v>0</v>
      </c>
      <c r="S196" s="4">
        <v>0</v>
      </c>
      <c r="T196" s="4">
        <v>26000000000</v>
      </c>
      <c r="U196" s="4">
        <v>22658311443.371037</v>
      </c>
    </row>
    <row r="197" spans="1:21" x14ac:dyDescent="0.25">
      <c r="A197" s="3" t="s">
        <v>241</v>
      </c>
      <c r="B197" s="3" t="s">
        <v>22</v>
      </c>
      <c r="C197" s="3" t="s">
        <v>240</v>
      </c>
      <c r="D197" s="3" t="s">
        <v>25</v>
      </c>
      <c r="E197" s="2" t="s">
        <v>256</v>
      </c>
      <c r="F197" t="s">
        <v>1973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 x14ac:dyDescent="0.25">
      <c r="A198" s="3" t="s">
        <v>241</v>
      </c>
      <c r="B198" s="3" t="s">
        <v>22</v>
      </c>
      <c r="C198" s="3" t="s">
        <v>240</v>
      </c>
      <c r="D198" s="3" t="s">
        <v>25</v>
      </c>
      <c r="E198" s="2" t="s">
        <v>257</v>
      </c>
      <c r="F198" t="s">
        <v>1974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 x14ac:dyDescent="0.25">
      <c r="A199" s="3" t="s">
        <v>241</v>
      </c>
      <c r="B199" s="3" t="s">
        <v>22</v>
      </c>
      <c r="C199" s="3" t="s">
        <v>240</v>
      </c>
      <c r="D199" s="3" t="s">
        <v>25</v>
      </c>
      <c r="E199" s="2" t="s">
        <v>258</v>
      </c>
      <c r="F199" t="s">
        <v>1975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 x14ac:dyDescent="0.25">
      <c r="A200" s="3" t="s">
        <v>261</v>
      </c>
      <c r="B200" s="3" t="s">
        <v>22</v>
      </c>
      <c r="C200" s="3" t="s">
        <v>260</v>
      </c>
      <c r="D200" s="3" t="s">
        <v>25</v>
      </c>
      <c r="E200" s="2" t="s">
        <v>259</v>
      </c>
      <c r="F200" t="s">
        <v>1958</v>
      </c>
      <c r="G200" s="4"/>
      <c r="H200" s="4"/>
      <c r="I200" s="4"/>
      <c r="J200" s="4"/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x14ac:dyDescent="0.25">
      <c r="A201" s="3" t="s">
        <v>261</v>
      </c>
      <c r="B201" s="3" t="s">
        <v>22</v>
      </c>
      <c r="C201" s="3" t="s">
        <v>260</v>
      </c>
      <c r="D201" s="3" t="s">
        <v>25</v>
      </c>
      <c r="E201" s="2" t="s">
        <v>262</v>
      </c>
      <c r="F201" t="s">
        <v>1959</v>
      </c>
      <c r="G201" s="4"/>
      <c r="H201" s="4"/>
      <c r="I201" s="4"/>
      <c r="J201" s="4"/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x14ac:dyDescent="0.25">
      <c r="A202" s="3" t="s">
        <v>261</v>
      </c>
      <c r="B202" s="3" t="s">
        <v>22</v>
      </c>
      <c r="C202" s="3" t="s">
        <v>260</v>
      </c>
      <c r="D202" s="3" t="s">
        <v>25</v>
      </c>
      <c r="E202" s="2" t="s">
        <v>263</v>
      </c>
      <c r="F202" t="s">
        <v>1960</v>
      </c>
      <c r="G202" s="4"/>
      <c r="H202" s="4"/>
      <c r="I202" s="4"/>
      <c r="J202" s="4"/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x14ac:dyDescent="0.25">
      <c r="A203" s="3" t="s">
        <v>261</v>
      </c>
      <c r="B203" s="3" t="s">
        <v>22</v>
      </c>
      <c r="C203" s="3" t="s">
        <v>260</v>
      </c>
      <c r="D203" s="3" t="s">
        <v>25</v>
      </c>
      <c r="E203" s="2" t="s">
        <v>264</v>
      </c>
      <c r="F203" t="s">
        <v>1961</v>
      </c>
      <c r="G203" s="4"/>
      <c r="H203" s="4"/>
      <c r="I203" s="4"/>
      <c r="J203" s="4"/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</row>
    <row r="204" spans="1:21" x14ac:dyDescent="0.25">
      <c r="A204" s="3" t="s">
        <v>261</v>
      </c>
      <c r="B204" s="3" t="s">
        <v>22</v>
      </c>
      <c r="C204" s="3" t="s">
        <v>260</v>
      </c>
      <c r="D204" s="3" t="s">
        <v>25</v>
      </c>
      <c r="E204" s="2" t="s">
        <v>265</v>
      </c>
      <c r="F204" t="s">
        <v>1962</v>
      </c>
      <c r="G204" s="4"/>
      <c r="H204" s="4"/>
      <c r="I204" s="4"/>
      <c r="J204" s="4"/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</row>
    <row r="205" spans="1:21" x14ac:dyDescent="0.25">
      <c r="A205" s="3" t="s">
        <v>261</v>
      </c>
      <c r="B205" s="3" t="s">
        <v>22</v>
      </c>
      <c r="C205" s="3" t="s">
        <v>260</v>
      </c>
      <c r="D205" s="3" t="s">
        <v>25</v>
      </c>
      <c r="E205" s="2" t="s">
        <v>266</v>
      </c>
      <c r="F205" t="s">
        <v>1963</v>
      </c>
      <c r="G205" s="4">
        <v>11583810</v>
      </c>
      <c r="H205" s="4">
        <v>12186046.999709554</v>
      </c>
      <c r="I205" s="4">
        <v>10946557</v>
      </c>
      <c r="J205" s="4">
        <v>10946557</v>
      </c>
      <c r="K205" s="4">
        <v>10837091.43</v>
      </c>
      <c r="L205" s="4">
        <v>10311219.248334918</v>
      </c>
      <c r="M205" s="4">
        <v>5444373</v>
      </c>
      <c r="N205" s="4">
        <v>5444373</v>
      </c>
      <c r="O205" s="4">
        <v>5180183.6346336817</v>
      </c>
      <c r="P205" s="4">
        <v>10728720.515699999</v>
      </c>
      <c r="Q205" s="4">
        <v>9630289.6753316689</v>
      </c>
      <c r="R205" s="4">
        <v>10079000</v>
      </c>
      <c r="S205" s="4">
        <v>9047089.0257257242</v>
      </c>
      <c r="T205" s="4">
        <v>10621433.310543001</v>
      </c>
      <c r="U205" s="4">
        <v>9256297.843279954</v>
      </c>
    </row>
    <row r="206" spans="1:21" x14ac:dyDescent="0.25">
      <c r="A206" s="3" t="s">
        <v>261</v>
      </c>
      <c r="B206" s="3" t="s">
        <v>22</v>
      </c>
      <c r="C206" s="3" t="s">
        <v>260</v>
      </c>
      <c r="D206" s="3" t="s">
        <v>25</v>
      </c>
      <c r="E206" s="2" t="s">
        <v>267</v>
      </c>
      <c r="F206" t="s">
        <v>1964</v>
      </c>
      <c r="G206" s="4">
        <v>39143785</v>
      </c>
      <c r="H206" s="4">
        <v>41178852.532674991</v>
      </c>
      <c r="I206" s="4">
        <v>37809030</v>
      </c>
      <c r="J206" s="4">
        <v>37809030</v>
      </c>
      <c r="K206" s="4">
        <v>37430939.700000003</v>
      </c>
      <c r="L206" s="4">
        <v>35614595.337773554</v>
      </c>
      <c r="M206" s="4">
        <v>18000000</v>
      </c>
      <c r="N206" s="4">
        <v>0</v>
      </c>
      <c r="O206" s="4">
        <v>17126546.146527115</v>
      </c>
      <c r="P206" s="4">
        <v>37056630.303000003</v>
      </c>
      <c r="Q206" s="4">
        <v>33262688.098486617</v>
      </c>
      <c r="R206" s="4">
        <v>0</v>
      </c>
      <c r="S206" s="4">
        <v>0</v>
      </c>
      <c r="T206" s="4">
        <v>36686063.999969997</v>
      </c>
      <c r="U206" s="4">
        <v>31970933.220875479</v>
      </c>
    </row>
    <row r="207" spans="1:21" x14ac:dyDescent="0.25">
      <c r="A207" s="3" t="s">
        <v>261</v>
      </c>
      <c r="B207" s="3" t="s">
        <v>22</v>
      </c>
      <c r="C207" s="3" t="s">
        <v>260</v>
      </c>
      <c r="D207" s="3" t="s">
        <v>25</v>
      </c>
      <c r="E207" s="2" t="s">
        <v>268</v>
      </c>
      <c r="F207" t="s">
        <v>1965</v>
      </c>
      <c r="G207" s="4"/>
      <c r="H207" s="4"/>
      <c r="I207" s="4"/>
      <c r="J207" s="4"/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</row>
    <row r="208" spans="1:21" x14ac:dyDescent="0.25">
      <c r="A208" s="3" t="s">
        <v>261</v>
      </c>
      <c r="B208" s="3" t="s">
        <v>22</v>
      </c>
      <c r="C208" s="3" t="s">
        <v>260</v>
      </c>
      <c r="D208" s="3" t="s">
        <v>25</v>
      </c>
      <c r="E208" s="2" t="s">
        <v>269</v>
      </c>
      <c r="F208" t="s">
        <v>1966</v>
      </c>
      <c r="G208" s="4"/>
      <c r="H208" s="4"/>
      <c r="I208" s="4"/>
      <c r="J208" s="4"/>
      <c r="K208" s="4">
        <v>0</v>
      </c>
      <c r="L208" s="4">
        <v>0</v>
      </c>
      <c r="M208" s="4">
        <v>39700757</v>
      </c>
      <c r="N208" s="4">
        <v>0</v>
      </c>
      <c r="O208" s="4">
        <v>37774269.267364413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</row>
    <row r="209" spans="1:21" x14ac:dyDescent="0.25">
      <c r="A209" s="3" t="s">
        <v>261</v>
      </c>
      <c r="B209" s="3" t="s">
        <v>22</v>
      </c>
      <c r="C209" s="3" t="s">
        <v>260</v>
      </c>
      <c r="D209" s="3" t="s">
        <v>25</v>
      </c>
      <c r="E209" s="2" t="s">
        <v>270</v>
      </c>
      <c r="F209" t="s">
        <v>1967</v>
      </c>
      <c r="G209" s="4"/>
      <c r="H209" s="4"/>
      <c r="I209" s="4"/>
      <c r="J209" s="4"/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</row>
    <row r="210" spans="1:21" x14ac:dyDescent="0.25">
      <c r="A210" s="3" t="s">
        <v>261</v>
      </c>
      <c r="B210" s="3" t="s">
        <v>22</v>
      </c>
      <c r="C210" s="3" t="s">
        <v>260</v>
      </c>
      <c r="D210" s="3" t="s">
        <v>25</v>
      </c>
      <c r="E210" s="2" t="s">
        <v>271</v>
      </c>
      <c r="F210" t="s">
        <v>1968</v>
      </c>
      <c r="G210" s="4"/>
      <c r="H210" s="4"/>
      <c r="I210" s="4"/>
      <c r="J210" s="4"/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</row>
    <row r="211" spans="1:21" x14ac:dyDescent="0.25">
      <c r="A211" s="3" t="s">
        <v>261</v>
      </c>
      <c r="B211" s="3" t="s">
        <v>22</v>
      </c>
      <c r="C211" s="3" t="s">
        <v>260</v>
      </c>
      <c r="D211" s="3" t="s">
        <v>25</v>
      </c>
      <c r="E211" s="2" t="s">
        <v>272</v>
      </c>
      <c r="F211" t="s">
        <v>1969</v>
      </c>
      <c r="G211" s="4"/>
      <c r="H211" s="4"/>
      <c r="I211" s="4"/>
      <c r="J211" s="4"/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</row>
    <row r="212" spans="1:21" x14ac:dyDescent="0.25">
      <c r="A212" s="3" t="s">
        <v>261</v>
      </c>
      <c r="B212" s="3" t="s">
        <v>22</v>
      </c>
      <c r="C212" s="3" t="s">
        <v>260</v>
      </c>
      <c r="D212" s="3" t="s">
        <v>25</v>
      </c>
      <c r="E212" s="2" t="s">
        <v>273</v>
      </c>
      <c r="F212" t="s">
        <v>1970</v>
      </c>
      <c r="G212" s="4"/>
      <c r="H212" s="4"/>
      <c r="I212" s="4"/>
      <c r="J212" s="4"/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</row>
    <row r="213" spans="1:21" x14ac:dyDescent="0.25">
      <c r="A213" s="3" t="s">
        <v>261</v>
      </c>
      <c r="B213" s="3" t="s">
        <v>22</v>
      </c>
      <c r="C213" s="3" t="s">
        <v>260</v>
      </c>
      <c r="D213" s="3" t="s">
        <v>25</v>
      </c>
      <c r="E213" s="2" t="s">
        <v>274</v>
      </c>
      <c r="F213" t="s">
        <v>1971</v>
      </c>
      <c r="G213" s="4"/>
      <c r="H213" s="4"/>
      <c r="I213" s="4"/>
      <c r="J213" s="4"/>
      <c r="K213" s="4">
        <v>0</v>
      </c>
      <c r="L213" s="4">
        <v>0</v>
      </c>
      <c r="M213" s="4">
        <v>79356717</v>
      </c>
      <c r="N213" s="4">
        <v>0</v>
      </c>
      <c r="O213" s="4">
        <v>75505915.318744048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</row>
    <row r="214" spans="1:21" x14ac:dyDescent="0.25">
      <c r="A214" s="3" t="s">
        <v>261</v>
      </c>
      <c r="B214" s="3" t="s">
        <v>22</v>
      </c>
      <c r="C214" s="3" t="s">
        <v>260</v>
      </c>
      <c r="D214" s="3" t="s">
        <v>25</v>
      </c>
      <c r="E214" s="2" t="s">
        <v>275</v>
      </c>
      <c r="F214" t="s">
        <v>1972</v>
      </c>
      <c r="G214" s="4">
        <v>9829532767</v>
      </c>
      <c r="H214" s="4">
        <v>10340565693.312227</v>
      </c>
      <c r="I214" s="4">
        <v>7262411070</v>
      </c>
      <c r="J214" s="4">
        <v>7262411070</v>
      </c>
      <c r="K214" s="4">
        <v>8902989730.7129993</v>
      </c>
      <c r="L214" s="4">
        <v>8470970248.0618448</v>
      </c>
      <c r="M214" s="4">
        <v>14158673117</v>
      </c>
      <c r="N214" s="4">
        <v>14158673117</v>
      </c>
      <c r="O214" s="4">
        <v>13471620472.882969</v>
      </c>
      <c r="P214" s="4">
        <v>8702672461.7719593</v>
      </c>
      <c r="Q214" s="4">
        <v>7811673035.3589201</v>
      </c>
      <c r="R214" s="4">
        <v>0</v>
      </c>
      <c r="S214" s="4">
        <v>0</v>
      </c>
      <c r="T214" s="4">
        <v>8550375693.6909504</v>
      </c>
      <c r="U214" s="4">
        <v>7451425977.9030476</v>
      </c>
    </row>
    <row r="215" spans="1:21" x14ac:dyDescent="0.25">
      <c r="A215" s="3" t="s">
        <v>261</v>
      </c>
      <c r="B215" s="3" t="s">
        <v>22</v>
      </c>
      <c r="C215" s="3" t="s">
        <v>260</v>
      </c>
      <c r="D215" s="3" t="s">
        <v>25</v>
      </c>
      <c r="E215" s="2" t="s">
        <v>276</v>
      </c>
      <c r="F215" t="s">
        <v>1973</v>
      </c>
      <c r="G215" s="4"/>
      <c r="H215" s="4"/>
      <c r="I215" s="4"/>
      <c r="J215" s="4"/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</row>
    <row r="216" spans="1:21" x14ac:dyDescent="0.25">
      <c r="A216" s="3" t="s">
        <v>261</v>
      </c>
      <c r="B216" s="3" t="s">
        <v>22</v>
      </c>
      <c r="C216" s="3" t="s">
        <v>260</v>
      </c>
      <c r="D216" s="3" t="s">
        <v>25</v>
      </c>
      <c r="E216" s="2" t="s">
        <v>277</v>
      </c>
      <c r="F216" t="s">
        <v>1974</v>
      </c>
      <c r="G216" s="4"/>
      <c r="H216" s="4"/>
      <c r="I216" s="4"/>
      <c r="J216" s="4"/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</row>
    <row r="217" spans="1:21" x14ac:dyDescent="0.25">
      <c r="A217" s="3" t="s">
        <v>261</v>
      </c>
      <c r="B217" s="3" t="s">
        <v>22</v>
      </c>
      <c r="C217" s="3" t="s">
        <v>260</v>
      </c>
      <c r="D217" s="3" t="s">
        <v>25</v>
      </c>
      <c r="E217" s="2" t="s">
        <v>278</v>
      </c>
      <c r="F217" t="s">
        <v>1975</v>
      </c>
      <c r="G217" s="4"/>
      <c r="H217" s="4"/>
      <c r="I217" s="4"/>
      <c r="J217" s="4"/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</row>
    <row r="218" spans="1:21" x14ac:dyDescent="0.25">
      <c r="A218" s="3" t="s">
        <v>281</v>
      </c>
      <c r="B218" s="3" t="s">
        <v>22</v>
      </c>
      <c r="C218" s="3" t="s">
        <v>280</v>
      </c>
      <c r="D218" s="3" t="s">
        <v>25</v>
      </c>
      <c r="E218" s="2" t="s">
        <v>279</v>
      </c>
      <c r="F218" t="s">
        <v>1958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</row>
    <row r="219" spans="1:21" x14ac:dyDescent="0.25">
      <c r="A219" s="3" t="s">
        <v>281</v>
      </c>
      <c r="B219" s="3" t="s">
        <v>22</v>
      </c>
      <c r="C219" s="3" t="s">
        <v>280</v>
      </c>
      <c r="D219" s="3" t="s">
        <v>25</v>
      </c>
      <c r="E219" s="2" t="s">
        <v>282</v>
      </c>
      <c r="F219" t="s">
        <v>1959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</row>
    <row r="220" spans="1:21" x14ac:dyDescent="0.25">
      <c r="A220" s="3" t="s">
        <v>281</v>
      </c>
      <c r="B220" s="3" t="s">
        <v>22</v>
      </c>
      <c r="C220" s="3" t="s">
        <v>280</v>
      </c>
      <c r="D220" s="3" t="s">
        <v>25</v>
      </c>
      <c r="E220" s="2" t="s">
        <v>283</v>
      </c>
      <c r="F220" t="s">
        <v>1960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</row>
    <row r="221" spans="1:21" x14ac:dyDescent="0.25">
      <c r="A221" s="3" t="s">
        <v>281</v>
      </c>
      <c r="B221" s="3" t="s">
        <v>22</v>
      </c>
      <c r="C221" s="3" t="s">
        <v>280</v>
      </c>
      <c r="D221" s="3" t="s">
        <v>25</v>
      </c>
      <c r="E221" s="2" t="s">
        <v>284</v>
      </c>
      <c r="F221" t="s">
        <v>1961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</row>
    <row r="222" spans="1:21" x14ac:dyDescent="0.25">
      <c r="A222" s="3" t="s">
        <v>281</v>
      </c>
      <c r="B222" s="3" t="s">
        <v>22</v>
      </c>
      <c r="C222" s="3" t="s">
        <v>280</v>
      </c>
      <c r="D222" s="3" t="s">
        <v>25</v>
      </c>
      <c r="E222" s="2" t="s">
        <v>285</v>
      </c>
      <c r="F222" t="s">
        <v>1962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</row>
    <row r="223" spans="1:21" x14ac:dyDescent="0.25">
      <c r="A223" s="3" t="s">
        <v>281</v>
      </c>
      <c r="B223" s="3" t="s">
        <v>22</v>
      </c>
      <c r="C223" s="3" t="s">
        <v>280</v>
      </c>
      <c r="D223" s="3" t="s">
        <v>25</v>
      </c>
      <c r="E223" s="2" t="s">
        <v>286</v>
      </c>
      <c r="F223" t="s">
        <v>1963</v>
      </c>
      <c r="G223" s="4">
        <v>2905194</v>
      </c>
      <c r="H223" s="4">
        <v>3056233.711298286</v>
      </c>
      <c r="I223" s="4">
        <v>2663095</v>
      </c>
      <c r="J223" s="4">
        <v>2663095</v>
      </c>
      <c r="K223" s="4">
        <v>2801575.94</v>
      </c>
      <c r="L223" s="4">
        <v>2665628.8677450046</v>
      </c>
      <c r="M223" s="4">
        <v>0</v>
      </c>
      <c r="N223" s="4">
        <v>0</v>
      </c>
      <c r="O223" s="4">
        <v>0</v>
      </c>
      <c r="P223" s="4">
        <v>20937696</v>
      </c>
      <c r="Q223" s="4">
        <v>18794046.999263953</v>
      </c>
      <c r="R223" s="4">
        <v>0</v>
      </c>
      <c r="S223" s="4">
        <v>0</v>
      </c>
      <c r="T223" s="4">
        <v>20328409.046399999</v>
      </c>
      <c r="U223" s="4">
        <v>17715670.127752785</v>
      </c>
    </row>
    <row r="224" spans="1:21" x14ac:dyDescent="0.25">
      <c r="A224" s="3" t="s">
        <v>281</v>
      </c>
      <c r="B224" s="3" t="s">
        <v>22</v>
      </c>
      <c r="C224" s="3" t="s">
        <v>280</v>
      </c>
      <c r="D224" s="3" t="s">
        <v>25</v>
      </c>
      <c r="E224" s="2" t="s">
        <v>287</v>
      </c>
      <c r="F224" t="s">
        <v>1964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87967239</v>
      </c>
      <c r="N224" s="4">
        <v>0</v>
      </c>
      <c r="O224" s="4">
        <v>83698609.895337775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x14ac:dyDescent="0.25">
      <c r="A225" s="3" t="s">
        <v>281</v>
      </c>
      <c r="B225" s="3" t="s">
        <v>22</v>
      </c>
      <c r="C225" s="3" t="s">
        <v>280</v>
      </c>
      <c r="D225" s="3" t="s">
        <v>25</v>
      </c>
      <c r="E225" s="2" t="s">
        <v>288</v>
      </c>
      <c r="F225" t="s">
        <v>1965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</row>
    <row r="226" spans="1:21" x14ac:dyDescent="0.25">
      <c r="A226" s="3" t="s">
        <v>281</v>
      </c>
      <c r="B226" s="3" t="s">
        <v>22</v>
      </c>
      <c r="C226" s="3" t="s">
        <v>280</v>
      </c>
      <c r="D226" s="3" t="s">
        <v>25</v>
      </c>
      <c r="E226" s="2" t="s">
        <v>289</v>
      </c>
      <c r="F226" t="s">
        <v>1966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9424800</v>
      </c>
      <c r="N226" s="4">
        <v>0</v>
      </c>
      <c r="O226" s="4">
        <v>8967459.5623215977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</row>
    <row r="227" spans="1:21" x14ac:dyDescent="0.25">
      <c r="A227" s="3" t="s">
        <v>281</v>
      </c>
      <c r="B227" s="3" t="s">
        <v>22</v>
      </c>
      <c r="C227" s="3" t="s">
        <v>280</v>
      </c>
      <c r="D227" s="3" t="s">
        <v>25</v>
      </c>
      <c r="E227" s="2" t="s">
        <v>290</v>
      </c>
      <c r="F227" t="s">
        <v>1967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</row>
    <row r="228" spans="1:21" x14ac:dyDescent="0.25">
      <c r="A228" s="3" t="s">
        <v>281</v>
      </c>
      <c r="B228" s="3" t="s">
        <v>22</v>
      </c>
      <c r="C228" s="3" t="s">
        <v>280</v>
      </c>
      <c r="D228" s="3" t="s">
        <v>25</v>
      </c>
      <c r="E228" s="2" t="s">
        <v>291</v>
      </c>
      <c r="F228" t="s">
        <v>1968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</row>
    <row r="229" spans="1:21" x14ac:dyDescent="0.25">
      <c r="A229" s="3" t="s">
        <v>281</v>
      </c>
      <c r="B229" s="3" t="s">
        <v>22</v>
      </c>
      <c r="C229" s="3" t="s">
        <v>280</v>
      </c>
      <c r="D229" s="3" t="s">
        <v>25</v>
      </c>
      <c r="E229" s="2" t="s">
        <v>292</v>
      </c>
      <c r="F229" t="s">
        <v>1969</v>
      </c>
      <c r="G229" s="4">
        <v>29000000</v>
      </c>
      <c r="H229" s="4">
        <v>30507696.77606738</v>
      </c>
      <c r="I229" s="4">
        <v>31674000</v>
      </c>
      <c r="J229" s="4">
        <v>31674000</v>
      </c>
      <c r="K229" s="4">
        <v>43941340.200000003</v>
      </c>
      <c r="L229" s="4">
        <v>41809077.259752616</v>
      </c>
      <c r="M229" s="4">
        <v>0</v>
      </c>
      <c r="N229" s="4">
        <v>0</v>
      </c>
      <c r="O229" s="4">
        <v>0</v>
      </c>
      <c r="P229" s="4">
        <v>42579158.653800003</v>
      </c>
      <c r="Q229" s="4">
        <v>38219807.419528574</v>
      </c>
      <c r="R229" s="4">
        <v>0</v>
      </c>
      <c r="S229" s="4">
        <v>0</v>
      </c>
      <c r="T229" s="4">
        <v>41340105.136974402</v>
      </c>
      <c r="U229" s="4">
        <v>36026806.819048807</v>
      </c>
    </row>
    <row r="230" spans="1:21" x14ac:dyDescent="0.25">
      <c r="A230" s="3" t="s">
        <v>281</v>
      </c>
      <c r="B230" s="3" t="s">
        <v>22</v>
      </c>
      <c r="C230" s="3" t="s">
        <v>280</v>
      </c>
      <c r="D230" s="3" t="s">
        <v>25</v>
      </c>
      <c r="E230" s="2" t="s">
        <v>293</v>
      </c>
      <c r="F230" t="s">
        <v>1970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 x14ac:dyDescent="0.25">
      <c r="A231" s="3" t="s">
        <v>281</v>
      </c>
      <c r="B231" s="3" t="s">
        <v>22</v>
      </c>
      <c r="C231" s="3" t="s">
        <v>280</v>
      </c>
      <c r="D231" s="3" t="s">
        <v>25</v>
      </c>
      <c r="E231" s="2" t="s">
        <v>294</v>
      </c>
      <c r="F231" t="s">
        <v>1971</v>
      </c>
      <c r="G231" s="4">
        <v>103224142</v>
      </c>
      <c r="H231" s="4">
        <v>108590718.07261109</v>
      </c>
      <c r="I231" s="4">
        <v>102717113</v>
      </c>
      <c r="J231" s="4">
        <v>102717113</v>
      </c>
      <c r="K231" s="4">
        <v>97642887.617799997</v>
      </c>
      <c r="L231" s="4">
        <v>92904745.592578486</v>
      </c>
      <c r="M231" s="4">
        <v>121720000</v>
      </c>
      <c r="N231" s="4">
        <v>20500000</v>
      </c>
      <c r="O231" s="4">
        <v>115813510.94196004</v>
      </c>
      <c r="P231" s="4">
        <v>94615958.101648197</v>
      </c>
      <c r="Q231" s="4">
        <v>84928960.829442039</v>
      </c>
      <c r="R231" s="4">
        <v>0</v>
      </c>
      <c r="S231" s="4">
        <v>0</v>
      </c>
      <c r="T231" s="4">
        <v>91862633.720890194</v>
      </c>
      <c r="U231" s="4">
        <v>80055852.494471103</v>
      </c>
    </row>
    <row r="232" spans="1:21" x14ac:dyDescent="0.25">
      <c r="A232" s="3" t="s">
        <v>281</v>
      </c>
      <c r="B232" s="3" t="s">
        <v>22</v>
      </c>
      <c r="C232" s="3" t="s">
        <v>280</v>
      </c>
      <c r="D232" s="3" t="s">
        <v>25</v>
      </c>
      <c r="E232" s="2" t="s">
        <v>295</v>
      </c>
      <c r="F232" t="s">
        <v>1972</v>
      </c>
      <c r="G232" s="4">
        <v>10952746330</v>
      </c>
      <c r="H232" s="4">
        <v>11522174617.269821</v>
      </c>
      <c r="I232" s="4">
        <v>11283076997</v>
      </c>
      <c r="J232" s="4">
        <v>11283076997</v>
      </c>
      <c r="K232" s="4">
        <v>11869797000.844</v>
      </c>
      <c r="L232" s="4">
        <v>11293812560.270218</v>
      </c>
      <c r="M232" s="4">
        <v>10668409333</v>
      </c>
      <c r="N232" s="4">
        <v>10668409333</v>
      </c>
      <c r="O232" s="4">
        <v>10150722486.203615</v>
      </c>
      <c r="P232" s="4">
        <v>12237760707.870199</v>
      </c>
      <c r="Q232" s="4">
        <v>10984830895.885498</v>
      </c>
      <c r="R232" s="4">
        <v>0</v>
      </c>
      <c r="S232" s="4">
        <v>0</v>
      </c>
      <c r="T232" s="4">
        <v>11881641871.271099</v>
      </c>
      <c r="U232" s="4">
        <v>10354536229.917631</v>
      </c>
    </row>
    <row r="233" spans="1:21" x14ac:dyDescent="0.25">
      <c r="A233" s="3" t="s">
        <v>281</v>
      </c>
      <c r="B233" s="3" t="s">
        <v>22</v>
      </c>
      <c r="C233" s="3" t="s">
        <v>280</v>
      </c>
      <c r="D233" s="3" t="s">
        <v>25</v>
      </c>
      <c r="E233" s="2" t="s">
        <v>296</v>
      </c>
      <c r="F233" t="s">
        <v>1973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</row>
    <row r="234" spans="1:21" x14ac:dyDescent="0.25">
      <c r="A234" s="3" t="s">
        <v>281</v>
      </c>
      <c r="B234" s="3" t="s">
        <v>22</v>
      </c>
      <c r="C234" s="3" t="s">
        <v>280</v>
      </c>
      <c r="D234" s="3" t="s">
        <v>25</v>
      </c>
      <c r="E234" s="2" t="s">
        <v>297</v>
      </c>
      <c r="F234" t="s">
        <v>1974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</row>
    <row r="235" spans="1:21" x14ac:dyDescent="0.25">
      <c r="A235" s="3" t="s">
        <v>281</v>
      </c>
      <c r="B235" s="3" t="s">
        <v>22</v>
      </c>
      <c r="C235" s="3" t="s">
        <v>280</v>
      </c>
      <c r="D235" s="3" t="s">
        <v>25</v>
      </c>
      <c r="E235" s="2" t="s">
        <v>298</v>
      </c>
      <c r="F235" t="s">
        <v>1975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 x14ac:dyDescent="0.25">
      <c r="A236" s="3" t="s">
        <v>301</v>
      </c>
      <c r="B236" s="3" t="s">
        <v>22</v>
      </c>
      <c r="C236" s="3" t="s">
        <v>300</v>
      </c>
      <c r="D236" s="3" t="s">
        <v>25</v>
      </c>
      <c r="E236" s="2" t="s">
        <v>299</v>
      </c>
      <c r="F236" t="s">
        <v>1958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 x14ac:dyDescent="0.25">
      <c r="A237" s="3" t="s">
        <v>301</v>
      </c>
      <c r="B237" s="3" t="s">
        <v>22</v>
      </c>
      <c r="C237" s="3" t="s">
        <v>300</v>
      </c>
      <c r="D237" s="3" t="s">
        <v>25</v>
      </c>
      <c r="E237" s="2" t="s">
        <v>302</v>
      </c>
      <c r="F237" t="s">
        <v>1959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 x14ac:dyDescent="0.25">
      <c r="A238" s="3" t="s">
        <v>301</v>
      </c>
      <c r="B238" s="3" t="s">
        <v>22</v>
      </c>
      <c r="C238" s="3" t="s">
        <v>300</v>
      </c>
      <c r="D238" s="3" t="s">
        <v>25</v>
      </c>
      <c r="E238" s="2" t="s">
        <v>303</v>
      </c>
      <c r="F238" t="s">
        <v>1960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 x14ac:dyDescent="0.25">
      <c r="A239" s="3" t="s">
        <v>301</v>
      </c>
      <c r="B239" s="3" t="s">
        <v>22</v>
      </c>
      <c r="C239" s="3" t="s">
        <v>300</v>
      </c>
      <c r="D239" s="3" t="s">
        <v>25</v>
      </c>
      <c r="E239" s="2" t="s">
        <v>304</v>
      </c>
      <c r="F239" t="s">
        <v>1961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x14ac:dyDescent="0.25">
      <c r="A240" s="3" t="s">
        <v>301</v>
      </c>
      <c r="B240" s="3" t="s">
        <v>22</v>
      </c>
      <c r="C240" s="3" t="s">
        <v>300</v>
      </c>
      <c r="D240" s="3" t="s">
        <v>25</v>
      </c>
      <c r="E240" s="2" t="s">
        <v>305</v>
      </c>
      <c r="F240" t="s">
        <v>1962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 x14ac:dyDescent="0.25">
      <c r="A241" s="3" t="s">
        <v>301</v>
      </c>
      <c r="B241" s="3" t="s">
        <v>22</v>
      </c>
      <c r="C241" s="3" t="s">
        <v>300</v>
      </c>
      <c r="D241" s="3" t="s">
        <v>25</v>
      </c>
      <c r="E241" s="2" t="s">
        <v>306</v>
      </c>
      <c r="F241" t="s">
        <v>1963</v>
      </c>
      <c r="G241" s="4">
        <v>77000000</v>
      </c>
      <c r="H241" s="4">
        <v>81003194.888178915</v>
      </c>
      <c r="I241" s="4">
        <v>42300000</v>
      </c>
      <c r="J241" s="4">
        <v>42300000</v>
      </c>
      <c r="K241" s="4">
        <v>42300000</v>
      </c>
      <c r="L241" s="4">
        <v>40247383.444338724</v>
      </c>
      <c r="M241" s="4">
        <v>24726554</v>
      </c>
      <c r="N241" s="4">
        <v>26869591</v>
      </c>
      <c r="O241" s="4">
        <v>23526692.673644148</v>
      </c>
      <c r="P241" s="4">
        <v>42300000</v>
      </c>
      <c r="Q241" s="4">
        <v>37969229.664470494</v>
      </c>
      <c r="R241" s="4">
        <v>40000000</v>
      </c>
      <c r="S241" s="4">
        <v>35904708.902572572</v>
      </c>
      <c r="T241" s="4">
        <v>42300000</v>
      </c>
      <c r="U241" s="4">
        <v>36863329.771330573</v>
      </c>
    </row>
    <row r="242" spans="1:21" x14ac:dyDescent="0.25">
      <c r="A242" s="3" t="s">
        <v>301</v>
      </c>
      <c r="B242" s="3" t="s">
        <v>22</v>
      </c>
      <c r="C242" s="3" t="s">
        <v>300</v>
      </c>
      <c r="D242" s="3" t="s">
        <v>25</v>
      </c>
      <c r="E242" s="2" t="s">
        <v>307</v>
      </c>
      <c r="F242" t="s">
        <v>1964</v>
      </c>
      <c r="G242" s="4">
        <v>67500000</v>
      </c>
      <c r="H242" s="4">
        <v>71009294.220156834</v>
      </c>
      <c r="I242" s="4">
        <v>81400000</v>
      </c>
      <c r="J242" s="4">
        <v>81400000</v>
      </c>
      <c r="K242" s="4">
        <v>81400000</v>
      </c>
      <c r="L242" s="4">
        <v>77450047.57373929</v>
      </c>
      <c r="M242" s="4">
        <v>104520000</v>
      </c>
      <c r="N242" s="4">
        <v>104520000</v>
      </c>
      <c r="O242" s="4">
        <v>99448144.624167457</v>
      </c>
      <c r="P242" s="4">
        <v>81400000</v>
      </c>
      <c r="Q242" s="4">
        <v>73066082.616735175</v>
      </c>
      <c r="R242" s="4">
        <v>0</v>
      </c>
      <c r="S242" s="4">
        <v>0</v>
      </c>
      <c r="T242" s="4">
        <v>81400000</v>
      </c>
      <c r="U242" s="4">
        <v>70937944.288092405</v>
      </c>
    </row>
    <row r="243" spans="1:21" x14ac:dyDescent="0.25">
      <c r="A243" s="3" t="s">
        <v>301</v>
      </c>
      <c r="B243" s="3" t="s">
        <v>22</v>
      </c>
      <c r="C243" s="3" t="s">
        <v>300</v>
      </c>
      <c r="D243" s="3" t="s">
        <v>25</v>
      </c>
      <c r="E243" s="2" t="s">
        <v>308</v>
      </c>
      <c r="F243" t="s">
        <v>1965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</row>
    <row r="244" spans="1:21" x14ac:dyDescent="0.25">
      <c r="A244" s="3" t="s">
        <v>301</v>
      </c>
      <c r="B244" s="3" t="s">
        <v>22</v>
      </c>
      <c r="C244" s="3" t="s">
        <v>300</v>
      </c>
      <c r="D244" s="3" t="s">
        <v>25</v>
      </c>
      <c r="E244" s="2" t="s">
        <v>309</v>
      </c>
      <c r="F244" t="s">
        <v>1966</v>
      </c>
      <c r="G244" s="4">
        <v>26000000</v>
      </c>
      <c r="H244" s="4">
        <v>27351728.144060411</v>
      </c>
      <c r="I244" s="4">
        <v>22750000</v>
      </c>
      <c r="J244" s="4">
        <v>22750000</v>
      </c>
      <c r="K244" s="4">
        <v>22750000</v>
      </c>
      <c r="L244" s="4">
        <v>21646051.379638437</v>
      </c>
      <c r="M244" s="4">
        <v>41145540</v>
      </c>
      <c r="N244" s="4">
        <v>41145540</v>
      </c>
      <c r="O244" s="4">
        <v>39148943.86298763</v>
      </c>
      <c r="P244" s="4">
        <v>22750000</v>
      </c>
      <c r="Q244" s="4">
        <v>20420803.188338149</v>
      </c>
      <c r="R244" s="4">
        <v>0</v>
      </c>
      <c r="S244" s="4">
        <v>0</v>
      </c>
      <c r="T244" s="4">
        <v>22750000</v>
      </c>
      <c r="U244" s="4">
        <v>19826022.512949657</v>
      </c>
    </row>
    <row r="245" spans="1:21" x14ac:dyDescent="0.25">
      <c r="A245" s="3" t="s">
        <v>301</v>
      </c>
      <c r="B245" s="3" t="s">
        <v>22</v>
      </c>
      <c r="C245" s="3" t="s">
        <v>300</v>
      </c>
      <c r="D245" s="3" t="s">
        <v>25</v>
      </c>
      <c r="E245" s="2" t="s">
        <v>310</v>
      </c>
      <c r="F245" t="s">
        <v>1967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 x14ac:dyDescent="0.25">
      <c r="A246" s="3" t="s">
        <v>301</v>
      </c>
      <c r="B246" s="3" t="s">
        <v>22</v>
      </c>
      <c r="C246" s="3" t="s">
        <v>300</v>
      </c>
      <c r="D246" s="3" t="s">
        <v>25</v>
      </c>
      <c r="E246" s="2" t="s">
        <v>311</v>
      </c>
      <c r="F246" t="s">
        <v>1968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 x14ac:dyDescent="0.25">
      <c r="A247" s="3" t="s">
        <v>301</v>
      </c>
      <c r="B247" s="3" t="s">
        <v>22</v>
      </c>
      <c r="C247" s="3" t="s">
        <v>300</v>
      </c>
      <c r="D247" s="3" t="s">
        <v>25</v>
      </c>
      <c r="E247" s="2" t="s">
        <v>312</v>
      </c>
      <c r="F247" t="s">
        <v>1969</v>
      </c>
      <c r="G247" s="4">
        <v>4000000</v>
      </c>
      <c r="H247" s="4">
        <v>4207958.1760092936</v>
      </c>
      <c r="I247" s="4">
        <v>51400000</v>
      </c>
      <c r="J247" s="4">
        <v>51400000</v>
      </c>
      <c r="K247" s="4">
        <v>51400000</v>
      </c>
      <c r="L247" s="4">
        <v>48905803.996194102</v>
      </c>
      <c r="M247" s="4">
        <v>0</v>
      </c>
      <c r="N247" s="4">
        <v>15946000</v>
      </c>
      <c r="O247" s="4">
        <v>0</v>
      </c>
      <c r="P247" s="4">
        <v>51400000</v>
      </c>
      <c r="Q247" s="4">
        <v>46137550.939805754</v>
      </c>
      <c r="R247" s="4">
        <v>0</v>
      </c>
      <c r="S247" s="4">
        <v>0</v>
      </c>
      <c r="T247" s="4">
        <v>51400000</v>
      </c>
      <c r="U247" s="4">
        <v>44793738.77651044</v>
      </c>
    </row>
    <row r="248" spans="1:21" x14ac:dyDescent="0.25">
      <c r="A248" s="3" t="s">
        <v>301</v>
      </c>
      <c r="B248" s="3" t="s">
        <v>22</v>
      </c>
      <c r="C248" s="3" t="s">
        <v>300</v>
      </c>
      <c r="D248" s="3" t="s">
        <v>25</v>
      </c>
      <c r="E248" s="2" t="s">
        <v>313</v>
      </c>
      <c r="F248" t="s">
        <v>1970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333200</v>
      </c>
      <c r="N248" s="4">
        <v>0</v>
      </c>
      <c r="O248" s="4">
        <v>317031.39866793528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 x14ac:dyDescent="0.25">
      <c r="A249" s="3" t="s">
        <v>301</v>
      </c>
      <c r="B249" s="3" t="s">
        <v>22</v>
      </c>
      <c r="C249" s="3" t="s">
        <v>300</v>
      </c>
      <c r="D249" s="3" t="s">
        <v>25</v>
      </c>
      <c r="E249" s="2" t="s">
        <v>314</v>
      </c>
      <c r="F249" t="s">
        <v>1971</v>
      </c>
      <c r="G249" s="4">
        <v>26600000</v>
      </c>
      <c r="H249" s="4">
        <v>27982921.870461803</v>
      </c>
      <c r="I249" s="4">
        <v>27558590</v>
      </c>
      <c r="J249" s="4">
        <v>27558590</v>
      </c>
      <c r="K249" s="4">
        <v>27558590</v>
      </c>
      <c r="L249" s="4">
        <v>26221303.520456705</v>
      </c>
      <c r="M249" s="4">
        <v>36026000</v>
      </c>
      <c r="N249" s="4">
        <v>36026000</v>
      </c>
      <c r="O249" s="4">
        <v>34277830.637488104</v>
      </c>
      <c r="P249" s="4">
        <v>27558590</v>
      </c>
      <c r="Q249" s="4">
        <v>24737078.792883687</v>
      </c>
      <c r="R249" s="4">
        <v>0</v>
      </c>
      <c r="S249" s="4">
        <v>0</v>
      </c>
      <c r="T249" s="4">
        <v>27558590</v>
      </c>
      <c r="U249" s="4">
        <v>24016581.352314256</v>
      </c>
    </row>
    <row r="250" spans="1:21" x14ac:dyDescent="0.25">
      <c r="A250" s="3" t="s">
        <v>301</v>
      </c>
      <c r="B250" s="3" t="s">
        <v>22</v>
      </c>
      <c r="C250" s="3" t="s">
        <v>300</v>
      </c>
      <c r="D250" s="3" t="s">
        <v>25</v>
      </c>
      <c r="E250" s="2" t="s">
        <v>315</v>
      </c>
      <c r="F250" t="s">
        <v>1972</v>
      </c>
      <c r="G250" s="4">
        <v>6583912514</v>
      </c>
      <c r="H250" s="4">
        <v>6926207123.3540516</v>
      </c>
      <c r="I250" s="4">
        <v>7725406132</v>
      </c>
      <c r="J250" s="4">
        <v>7725406132</v>
      </c>
      <c r="K250" s="4">
        <v>7648152071</v>
      </c>
      <c r="L250" s="4">
        <v>7277023854.4243574</v>
      </c>
      <c r="M250" s="4">
        <v>11753173689</v>
      </c>
      <c r="N250" s="4">
        <v>11753173689</v>
      </c>
      <c r="O250" s="4">
        <v>11182848419.60038</v>
      </c>
      <c r="P250" s="4">
        <v>7648152071</v>
      </c>
      <c r="Q250" s="4">
        <v>6865116843.7965631</v>
      </c>
      <c r="R250" s="4">
        <v>0</v>
      </c>
      <c r="S250" s="4">
        <v>0</v>
      </c>
      <c r="T250" s="4">
        <v>7648152071</v>
      </c>
      <c r="U250" s="4">
        <v>6665161984.268508</v>
      </c>
    </row>
    <row r="251" spans="1:21" x14ac:dyDescent="0.25">
      <c r="A251" s="3" t="s">
        <v>301</v>
      </c>
      <c r="B251" s="3" t="s">
        <v>22</v>
      </c>
      <c r="C251" s="3" t="s">
        <v>300</v>
      </c>
      <c r="D251" s="3" t="s">
        <v>25</v>
      </c>
      <c r="E251" s="2" t="s">
        <v>316</v>
      </c>
      <c r="F251" t="s">
        <v>1973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</row>
    <row r="252" spans="1:21" x14ac:dyDescent="0.25">
      <c r="A252" s="3" t="s">
        <v>301</v>
      </c>
      <c r="B252" s="3" t="s">
        <v>22</v>
      </c>
      <c r="C252" s="3" t="s">
        <v>300</v>
      </c>
      <c r="D252" s="3" t="s">
        <v>25</v>
      </c>
      <c r="E252" s="2" t="s">
        <v>317</v>
      </c>
      <c r="F252" t="s">
        <v>1974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</row>
    <row r="253" spans="1:21" x14ac:dyDescent="0.25">
      <c r="A253" s="3" t="s">
        <v>301</v>
      </c>
      <c r="B253" s="3" t="s">
        <v>22</v>
      </c>
      <c r="C253" s="3" t="s">
        <v>300</v>
      </c>
      <c r="D253" s="3" t="s">
        <v>25</v>
      </c>
      <c r="E253" s="2" t="s">
        <v>318</v>
      </c>
      <c r="F253" t="s">
        <v>1975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</row>
    <row r="254" spans="1:21" x14ac:dyDescent="0.25">
      <c r="A254" s="3" t="s">
        <v>321</v>
      </c>
      <c r="B254" s="3" t="s">
        <v>22</v>
      </c>
      <c r="C254" s="3" t="s">
        <v>320</v>
      </c>
      <c r="D254" s="3" t="s">
        <v>25</v>
      </c>
      <c r="E254" s="2" t="s">
        <v>319</v>
      </c>
      <c r="F254" t="s">
        <v>1958</v>
      </c>
      <c r="G254" s="4"/>
      <c r="H254" s="4"/>
      <c r="I254" s="4"/>
      <c r="J254" s="4"/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</row>
    <row r="255" spans="1:21" x14ac:dyDescent="0.25">
      <c r="A255" s="3" t="s">
        <v>321</v>
      </c>
      <c r="B255" s="3" t="s">
        <v>22</v>
      </c>
      <c r="C255" s="3" t="s">
        <v>320</v>
      </c>
      <c r="D255" s="3" t="s">
        <v>25</v>
      </c>
      <c r="E255" s="2" t="s">
        <v>322</v>
      </c>
      <c r="F255" t="s">
        <v>1959</v>
      </c>
      <c r="G255" s="4"/>
      <c r="H255" s="4"/>
      <c r="I255" s="4"/>
      <c r="J255" s="4"/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</row>
    <row r="256" spans="1:21" x14ac:dyDescent="0.25">
      <c r="A256" s="3" t="s">
        <v>321</v>
      </c>
      <c r="B256" s="3" t="s">
        <v>22</v>
      </c>
      <c r="C256" s="3" t="s">
        <v>320</v>
      </c>
      <c r="D256" s="3" t="s">
        <v>25</v>
      </c>
      <c r="E256" s="2" t="s">
        <v>323</v>
      </c>
      <c r="F256" t="s">
        <v>1960</v>
      </c>
      <c r="G256" s="4"/>
      <c r="H256" s="4"/>
      <c r="I256" s="4"/>
      <c r="J256" s="4"/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</row>
    <row r="257" spans="1:21" x14ac:dyDescent="0.25">
      <c r="A257" s="3" t="s">
        <v>321</v>
      </c>
      <c r="B257" s="3" t="s">
        <v>22</v>
      </c>
      <c r="C257" s="3" t="s">
        <v>320</v>
      </c>
      <c r="D257" s="3" t="s">
        <v>25</v>
      </c>
      <c r="E257" s="2" t="s">
        <v>324</v>
      </c>
      <c r="F257" t="s">
        <v>1961</v>
      </c>
      <c r="G257" s="4"/>
      <c r="H257" s="4"/>
      <c r="I257" s="4"/>
      <c r="J257" s="4"/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 x14ac:dyDescent="0.25">
      <c r="A258" s="3" t="s">
        <v>321</v>
      </c>
      <c r="B258" s="3" t="s">
        <v>22</v>
      </c>
      <c r="C258" s="3" t="s">
        <v>320</v>
      </c>
      <c r="D258" s="3" t="s">
        <v>25</v>
      </c>
      <c r="E258" s="2" t="s">
        <v>325</v>
      </c>
      <c r="F258" t="s">
        <v>1962</v>
      </c>
      <c r="G258" s="4"/>
      <c r="H258" s="4"/>
      <c r="I258" s="4"/>
      <c r="J258" s="4"/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</row>
    <row r="259" spans="1:21" x14ac:dyDescent="0.25">
      <c r="A259" s="3" t="s">
        <v>321</v>
      </c>
      <c r="B259" s="3" t="s">
        <v>22</v>
      </c>
      <c r="C259" s="3" t="s">
        <v>320</v>
      </c>
      <c r="D259" s="3" t="s">
        <v>25</v>
      </c>
      <c r="E259" s="2" t="s">
        <v>326</v>
      </c>
      <c r="F259" t="s">
        <v>1963</v>
      </c>
      <c r="G259" s="4">
        <v>42000000</v>
      </c>
      <c r="H259" s="4">
        <v>44183560.848097585</v>
      </c>
      <c r="I259" s="4">
        <v>46000000</v>
      </c>
      <c r="J259" s="4">
        <v>46000000</v>
      </c>
      <c r="K259" s="4">
        <v>45540000</v>
      </c>
      <c r="L259" s="4">
        <v>43330161.750713602</v>
      </c>
      <c r="M259" s="4">
        <v>50000000</v>
      </c>
      <c r="N259" s="4">
        <v>50000000</v>
      </c>
      <c r="O259" s="4">
        <v>47573739.29590866</v>
      </c>
      <c r="P259" s="4">
        <v>45540000</v>
      </c>
      <c r="Q259" s="4">
        <v>40877511.085578874</v>
      </c>
      <c r="R259" s="4">
        <v>10000000</v>
      </c>
      <c r="S259" s="4">
        <v>8976177.2256431431</v>
      </c>
      <c r="T259" s="4">
        <v>45540000</v>
      </c>
      <c r="U259" s="4">
        <v>39686903.966581427</v>
      </c>
    </row>
    <row r="260" spans="1:21" x14ac:dyDescent="0.25">
      <c r="A260" s="3" t="s">
        <v>321</v>
      </c>
      <c r="B260" s="3" t="s">
        <v>22</v>
      </c>
      <c r="C260" s="3" t="s">
        <v>320</v>
      </c>
      <c r="D260" s="3" t="s">
        <v>25</v>
      </c>
      <c r="E260" s="2" t="s">
        <v>327</v>
      </c>
      <c r="F260" t="s">
        <v>1964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20000000</v>
      </c>
      <c r="N260" s="4">
        <v>0</v>
      </c>
      <c r="O260" s="4">
        <v>19029495.718363464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</row>
    <row r="261" spans="1:21" x14ac:dyDescent="0.25">
      <c r="A261" s="3" t="s">
        <v>321</v>
      </c>
      <c r="B261" s="3" t="s">
        <v>22</v>
      </c>
      <c r="C261" s="3" t="s">
        <v>320</v>
      </c>
      <c r="D261" s="3" t="s">
        <v>25</v>
      </c>
      <c r="E261" s="2" t="s">
        <v>328</v>
      </c>
      <c r="F261" t="s">
        <v>1965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</row>
    <row r="262" spans="1:21" x14ac:dyDescent="0.25">
      <c r="A262" s="3" t="s">
        <v>321</v>
      </c>
      <c r="B262" s="3" t="s">
        <v>22</v>
      </c>
      <c r="C262" s="3" t="s">
        <v>320</v>
      </c>
      <c r="D262" s="3" t="s">
        <v>25</v>
      </c>
      <c r="E262" s="2" t="s">
        <v>329</v>
      </c>
      <c r="F262" t="s">
        <v>1966</v>
      </c>
      <c r="G262" s="4">
        <v>24231573</v>
      </c>
      <c r="H262" s="4">
        <v>25491361.430729013</v>
      </c>
      <c r="I262" s="4">
        <v>54917910</v>
      </c>
      <c r="J262" s="4">
        <v>54917910</v>
      </c>
      <c r="K262" s="4">
        <v>49426119</v>
      </c>
      <c r="L262" s="4">
        <v>47027705.994291149</v>
      </c>
      <c r="M262" s="4">
        <v>33986400</v>
      </c>
      <c r="N262" s="4">
        <v>33986400</v>
      </c>
      <c r="O262" s="4">
        <v>32337202.664129399</v>
      </c>
      <c r="P262" s="4">
        <v>47943335</v>
      </c>
      <c r="Q262" s="4">
        <v>43034787.174837977</v>
      </c>
      <c r="R262" s="4">
        <v>0</v>
      </c>
      <c r="S262" s="4">
        <v>0</v>
      </c>
      <c r="T262" s="4">
        <v>46984469</v>
      </c>
      <c r="U262" s="4">
        <v>40945720.446285069</v>
      </c>
    </row>
    <row r="263" spans="1:21" x14ac:dyDescent="0.25">
      <c r="A263" s="3" t="s">
        <v>321</v>
      </c>
      <c r="B263" s="3" t="s">
        <v>22</v>
      </c>
      <c r="C263" s="3" t="s">
        <v>320</v>
      </c>
      <c r="D263" s="3" t="s">
        <v>25</v>
      </c>
      <c r="E263" s="2" t="s">
        <v>330</v>
      </c>
      <c r="F263" t="s">
        <v>1967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</row>
    <row r="264" spans="1:21" x14ac:dyDescent="0.25">
      <c r="A264" s="3" t="s">
        <v>321</v>
      </c>
      <c r="B264" s="3" t="s">
        <v>22</v>
      </c>
      <c r="C264" s="3" t="s">
        <v>320</v>
      </c>
      <c r="D264" s="3" t="s">
        <v>25</v>
      </c>
      <c r="E264" s="2" t="s">
        <v>331</v>
      </c>
      <c r="F264" t="s">
        <v>1968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</row>
    <row r="265" spans="1:21" x14ac:dyDescent="0.25">
      <c r="A265" s="3" t="s">
        <v>321</v>
      </c>
      <c r="B265" s="3" t="s">
        <v>22</v>
      </c>
      <c r="C265" s="3" t="s">
        <v>320</v>
      </c>
      <c r="D265" s="3" t="s">
        <v>25</v>
      </c>
      <c r="E265" s="2" t="s">
        <v>332</v>
      </c>
      <c r="F265" t="s">
        <v>1969</v>
      </c>
      <c r="G265" s="4">
        <v>21176900</v>
      </c>
      <c r="H265" s="4">
        <v>22277877.374382805</v>
      </c>
      <c r="I265" s="4">
        <v>64568000</v>
      </c>
      <c r="J265" s="4">
        <v>64568000</v>
      </c>
      <c r="K265" s="4">
        <v>65859360</v>
      </c>
      <c r="L265" s="4">
        <v>62663520.456707895</v>
      </c>
      <c r="M265" s="4">
        <v>0</v>
      </c>
      <c r="N265" s="4">
        <v>86046046</v>
      </c>
      <c r="O265" s="4">
        <v>0</v>
      </c>
      <c r="P265" s="4">
        <v>67176547</v>
      </c>
      <c r="Q265" s="4">
        <v>60298859.12787462</v>
      </c>
      <c r="R265" s="4">
        <v>0</v>
      </c>
      <c r="S265" s="4">
        <v>0</v>
      </c>
      <c r="T265" s="4">
        <v>68520078</v>
      </c>
      <c r="U265" s="4">
        <v>59713433.36338754</v>
      </c>
    </row>
    <row r="266" spans="1:21" x14ac:dyDescent="0.25">
      <c r="A266" s="3" t="s">
        <v>321</v>
      </c>
      <c r="B266" s="3" t="s">
        <v>22</v>
      </c>
      <c r="C266" s="3" t="s">
        <v>320</v>
      </c>
      <c r="D266" s="3" t="s">
        <v>25</v>
      </c>
      <c r="E266" s="2" t="s">
        <v>333</v>
      </c>
      <c r="F266" t="s">
        <v>1970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 x14ac:dyDescent="0.25">
      <c r="A267" s="3" t="s">
        <v>321</v>
      </c>
      <c r="B267" s="3" t="s">
        <v>22</v>
      </c>
      <c r="C267" s="3" t="s">
        <v>320</v>
      </c>
      <c r="D267" s="3" t="s">
        <v>25</v>
      </c>
      <c r="E267" s="2" t="s">
        <v>334</v>
      </c>
      <c r="F267" t="s">
        <v>1971</v>
      </c>
      <c r="G267" s="4">
        <v>175000000</v>
      </c>
      <c r="H267" s="4">
        <v>184098170.20040661</v>
      </c>
      <c r="I267" s="4">
        <v>161000000</v>
      </c>
      <c r="J267" s="4">
        <v>161000000</v>
      </c>
      <c r="K267" s="4">
        <v>159390000</v>
      </c>
      <c r="L267" s="4">
        <v>151655566.12749761</v>
      </c>
      <c r="M267" s="4">
        <v>165000000</v>
      </c>
      <c r="N267" s="4">
        <v>165000000</v>
      </c>
      <c r="O267" s="4">
        <v>156993339.67649856</v>
      </c>
      <c r="P267" s="4">
        <v>159390000</v>
      </c>
      <c r="Q267" s="4">
        <v>143071288.79952607</v>
      </c>
      <c r="R267" s="4">
        <v>0</v>
      </c>
      <c r="S267" s="4">
        <v>0</v>
      </c>
      <c r="T267" s="4">
        <v>159390000</v>
      </c>
      <c r="U267" s="4">
        <v>138904163.883035</v>
      </c>
    </row>
    <row r="268" spans="1:21" x14ac:dyDescent="0.25">
      <c r="A268" s="3" t="s">
        <v>321</v>
      </c>
      <c r="B268" s="3" t="s">
        <v>22</v>
      </c>
      <c r="C268" s="3" t="s">
        <v>320</v>
      </c>
      <c r="D268" s="3" t="s">
        <v>25</v>
      </c>
      <c r="E268" s="2" t="s">
        <v>335</v>
      </c>
      <c r="F268" t="s">
        <v>1972</v>
      </c>
      <c r="G268" s="4">
        <v>8522667864</v>
      </c>
      <c r="H268" s="4">
        <v>8965757479.9326153</v>
      </c>
      <c r="I268" s="4">
        <v>11743451463</v>
      </c>
      <c r="J268" s="4">
        <v>11743451463</v>
      </c>
      <c r="K268" s="4">
        <v>11743451463</v>
      </c>
      <c r="L268" s="4">
        <v>11173597966.698381</v>
      </c>
      <c r="M268" s="4">
        <v>10562574693</v>
      </c>
      <c r="N268" s="4">
        <v>10562574693</v>
      </c>
      <c r="O268" s="4">
        <v>10050023494.766888</v>
      </c>
      <c r="P268" s="4">
        <v>11743451463</v>
      </c>
      <c r="Q268" s="4">
        <v>10541130157.262625</v>
      </c>
      <c r="R268" s="4">
        <v>0</v>
      </c>
      <c r="S268" s="4">
        <v>0</v>
      </c>
      <c r="T268" s="4">
        <v>11743451463</v>
      </c>
      <c r="U268" s="4">
        <v>10234106948.798664</v>
      </c>
    </row>
    <row r="269" spans="1:21" x14ac:dyDescent="0.25">
      <c r="A269" s="3" t="s">
        <v>321</v>
      </c>
      <c r="B269" s="3" t="s">
        <v>22</v>
      </c>
      <c r="C269" s="3" t="s">
        <v>320</v>
      </c>
      <c r="D269" s="3" t="s">
        <v>25</v>
      </c>
      <c r="E269" s="2" t="s">
        <v>336</v>
      </c>
      <c r="F269" t="s">
        <v>1973</v>
      </c>
      <c r="G269" s="4"/>
      <c r="H269" s="4"/>
      <c r="I269" s="4"/>
      <c r="J269" s="4"/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 x14ac:dyDescent="0.25">
      <c r="A270" s="3" t="s">
        <v>321</v>
      </c>
      <c r="B270" s="3" t="s">
        <v>22</v>
      </c>
      <c r="C270" s="3" t="s">
        <v>320</v>
      </c>
      <c r="D270" s="3" t="s">
        <v>25</v>
      </c>
      <c r="E270" s="2" t="s">
        <v>337</v>
      </c>
      <c r="F270" t="s">
        <v>1974</v>
      </c>
      <c r="G270" s="4"/>
      <c r="H270" s="4"/>
      <c r="I270" s="4"/>
      <c r="J270" s="4"/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 x14ac:dyDescent="0.25">
      <c r="A271" s="3" t="s">
        <v>321</v>
      </c>
      <c r="B271" s="3" t="s">
        <v>22</v>
      </c>
      <c r="C271" s="3" t="s">
        <v>320</v>
      </c>
      <c r="D271" s="3" t="s">
        <v>25</v>
      </c>
      <c r="E271" s="2" t="s">
        <v>338</v>
      </c>
      <c r="F271" t="s">
        <v>1975</v>
      </c>
      <c r="G271" s="4"/>
      <c r="H271" s="4"/>
      <c r="I271" s="4"/>
      <c r="J271" s="4"/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</row>
    <row r="272" spans="1:21" x14ac:dyDescent="0.25">
      <c r="A272" s="3" t="s">
        <v>341</v>
      </c>
      <c r="B272" s="3" t="s">
        <v>22</v>
      </c>
      <c r="C272" s="3" t="s">
        <v>340</v>
      </c>
      <c r="D272" s="3" t="s">
        <v>25</v>
      </c>
      <c r="E272" s="2" t="s">
        <v>339</v>
      </c>
      <c r="F272" t="s">
        <v>1958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 x14ac:dyDescent="0.25">
      <c r="A273" s="3" t="s">
        <v>341</v>
      </c>
      <c r="B273" s="3" t="s">
        <v>22</v>
      </c>
      <c r="C273" s="3" t="s">
        <v>340</v>
      </c>
      <c r="D273" s="3" t="s">
        <v>25</v>
      </c>
      <c r="E273" s="2" t="s">
        <v>342</v>
      </c>
      <c r="F273" t="s">
        <v>1959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</row>
    <row r="274" spans="1:21" x14ac:dyDescent="0.25">
      <c r="A274" s="3" t="s">
        <v>341</v>
      </c>
      <c r="B274" s="3" t="s">
        <v>22</v>
      </c>
      <c r="C274" s="3" t="s">
        <v>340</v>
      </c>
      <c r="D274" s="3" t="s">
        <v>25</v>
      </c>
      <c r="E274" s="2" t="s">
        <v>343</v>
      </c>
      <c r="F274" t="s">
        <v>1960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</row>
    <row r="275" spans="1:21" x14ac:dyDescent="0.25">
      <c r="A275" s="3" t="s">
        <v>341</v>
      </c>
      <c r="B275" s="3" t="s">
        <v>22</v>
      </c>
      <c r="C275" s="3" t="s">
        <v>340</v>
      </c>
      <c r="D275" s="3" t="s">
        <v>25</v>
      </c>
      <c r="E275" s="2" t="s">
        <v>344</v>
      </c>
      <c r="F275" t="s">
        <v>1961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</row>
    <row r="276" spans="1:21" x14ac:dyDescent="0.25">
      <c r="A276" s="3" t="s">
        <v>341</v>
      </c>
      <c r="B276" s="3" t="s">
        <v>22</v>
      </c>
      <c r="C276" s="3" t="s">
        <v>340</v>
      </c>
      <c r="D276" s="3" t="s">
        <v>25</v>
      </c>
      <c r="E276" s="2" t="s">
        <v>345</v>
      </c>
      <c r="F276" t="s">
        <v>1962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</row>
    <row r="277" spans="1:21" x14ac:dyDescent="0.25">
      <c r="A277" s="3" t="s">
        <v>341</v>
      </c>
      <c r="B277" s="3" t="s">
        <v>22</v>
      </c>
      <c r="C277" s="3" t="s">
        <v>340</v>
      </c>
      <c r="D277" s="3" t="s">
        <v>25</v>
      </c>
      <c r="E277" s="2" t="s">
        <v>346</v>
      </c>
      <c r="F277" t="s">
        <v>1963</v>
      </c>
      <c r="G277" s="4">
        <v>15003304</v>
      </c>
      <c r="H277" s="4">
        <v>15783318.933488235</v>
      </c>
      <c r="I277" s="4">
        <v>12497710</v>
      </c>
      <c r="J277" s="4">
        <v>12497710</v>
      </c>
      <c r="K277" s="4">
        <v>11847829.08</v>
      </c>
      <c r="L277" s="4">
        <v>11272910.637488106</v>
      </c>
      <c r="M277" s="4">
        <v>14439060</v>
      </c>
      <c r="N277" s="4">
        <v>14439060</v>
      </c>
      <c r="O277" s="4">
        <v>13738401.522359656</v>
      </c>
      <c r="P277" s="4">
        <v>11468698.54944</v>
      </c>
      <c r="Q277" s="4">
        <v>10294507.072724987</v>
      </c>
      <c r="R277" s="4">
        <v>16442000</v>
      </c>
      <c r="S277" s="4">
        <v>14758630.594402455</v>
      </c>
      <c r="T277" s="4">
        <v>11124637.5929568</v>
      </c>
      <c r="U277" s="4">
        <v>9694827.0490711033</v>
      </c>
    </row>
    <row r="278" spans="1:21" x14ac:dyDescent="0.25">
      <c r="A278" s="3" t="s">
        <v>341</v>
      </c>
      <c r="B278" s="3" t="s">
        <v>22</v>
      </c>
      <c r="C278" s="3" t="s">
        <v>340</v>
      </c>
      <c r="D278" s="3" t="s">
        <v>25</v>
      </c>
      <c r="E278" s="2" t="s">
        <v>347</v>
      </c>
      <c r="F278" t="s">
        <v>1964</v>
      </c>
      <c r="G278" s="4">
        <v>45150000</v>
      </c>
      <c r="H278" s="4">
        <v>47497327.911704905</v>
      </c>
      <c r="I278" s="4">
        <v>52485640</v>
      </c>
      <c r="J278" s="4">
        <v>52485640</v>
      </c>
      <c r="K278" s="4">
        <v>49756386.719999999</v>
      </c>
      <c r="L278" s="4">
        <v>47341947.40247383</v>
      </c>
      <c r="M278" s="4">
        <v>45000000</v>
      </c>
      <c r="N278" s="4">
        <v>58000000</v>
      </c>
      <c r="O278" s="4">
        <v>42816365.366317794</v>
      </c>
      <c r="P278" s="4">
        <v>48164182.344959997</v>
      </c>
      <c r="Q278" s="4">
        <v>43233023.665655345</v>
      </c>
      <c r="R278" s="4">
        <v>0</v>
      </c>
      <c r="S278" s="4">
        <v>0</v>
      </c>
      <c r="T278" s="4">
        <v>46719256.874611199</v>
      </c>
      <c r="U278" s="4">
        <v>40714595.102607459</v>
      </c>
    </row>
    <row r="279" spans="1:21" x14ac:dyDescent="0.25">
      <c r="A279" s="3" t="s">
        <v>341</v>
      </c>
      <c r="B279" s="3" t="s">
        <v>22</v>
      </c>
      <c r="C279" s="3" t="s">
        <v>340</v>
      </c>
      <c r="D279" s="3" t="s">
        <v>25</v>
      </c>
      <c r="E279" s="2" t="s">
        <v>348</v>
      </c>
      <c r="F279" t="s">
        <v>1965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</row>
    <row r="280" spans="1:21" x14ac:dyDescent="0.25">
      <c r="A280" s="3" t="s">
        <v>341</v>
      </c>
      <c r="B280" s="3" t="s">
        <v>22</v>
      </c>
      <c r="C280" s="3" t="s">
        <v>340</v>
      </c>
      <c r="D280" s="3" t="s">
        <v>25</v>
      </c>
      <c r="E280" s="2" t="s">
        <v>349</v>
      </c>
      <c r="F280" t="s">
        <v>1966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40000000</v>
      </c>
      <c r="N280" s="4">
        <v>0</v>
      </c>
      <c r="O280" s="4">
        <v>38058991.436726928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</row>
    <row r="281" spans="1:21" x14ac:dyDescent="0.25">
      <c r="A281" s="3" t="s">
        <v>341</v>
      </c>
      <c r="B281" s="3" t="s">
        <v>22</v>
      </c>
      <c r="C281" s="3" t="s">
        <v>340</v>
      </c>
      <c r="D281" s="3" t="s">
        <v>25</v>
      </c>
      <c r="E281" s="2" t="s">
        <v>350</v>
      </c>
      <c r="F281" t="s">
        <v>1967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 x14ac:dyDescent="0.25">
      <c r="A282" s="3" t="s">
        <v>341</v>
      </c>
      <c r="B282" s="3" t="s">
        <v>22</v>
      </c>
      <c r="C282" s="3" t="s">
        <v>340</v>
      </c>
      <c r="D282" s="3" t="s">
        <v>25</v>
      </c>
      <c r="E282" s="2" t="s">
        <v>351</v>
      </c>
      <c r="F282" t="s">
        <v>1968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 x14ac:dyDescent="0.25">
      <c r="A283" s="3" t="s">
        <v>341</v>
      </c>
      <c r="B283" s="3" t="s">
        <v>22</v>
      </c>
      <c r="C283" s="3" t="s">
        <v>340</v>
      </c>
      <c r="D283" s="3" t="s">
        <v>25</v>
      </c>
      <c r="E283" s="2" t="s">
        <v>352</v>
      </c>
      <c r="F283" t="s">
        <v>1969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</row>
    <row r="284" spans="1:21" x14ac:dyDescent="0.25">
      <c r="A284" s="3" t="s">
        <v>341</v>
      </c>
      <c r="B284" s="3" t="s">
        <v>22</v>
      </c>
      <c r="C284" s="3" t="s">
        <v>340</v>
      </c>
      <c r="D284" s="3" t="s">
        <v>25</v>
      </c>
      <c r="E284" s="2" t="s">
        <v>353</v>
      </c>
      <c r="F284" t="s">
        <v>1970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</row>
    <row r="285" spans="1:21" x14ac:dyDescent="0.25">
      <c r="A285" s="3" t="s">
        <v>341</v>
      </c>
      <c r="B285" s="3" t="s">
        <v>22</v>
      </c>
      <c r="C285" s="3" t="s">
        <v>340</v>
      </c>
      <c r="D285" s="3" t="s">
        <v>25</v>
      </c>
      <c r="E285" s="2" t="s">
        <v>354</v>
      </c>
      <c r="F285" t="s">
        <v>1971</v>
      </c>
      <c r="G285" s="4">
        <v>103644660</v>
      </c>
      <c r="H285" s="4">
        <v>109033098.61167586</v>
      </c>
      <c r="I285" s="4">
        <v>92640718</v>
      </c>
      <c r="J285" s="4">
        <v>92640718</v>
      </c>
      <c r="K285" s="4">
        <v>15256732.800000001</v>
      </c>
      <c r="L285" s="4">
        <v>14516396.57469077</v>
      </c>
      <c r="M285" s="4">
        <v>96833502</v>
      </c>
      <c r="N285" s="4">
        <v>91412341</v>
      </c>
      <c r="O285" s="4">
        <v>92134635.585156992</v>
      </c>
      <c r="P285" s="4">
        <v>14768517.350400001</v>
      </c>
      <c r="Q285" s="4">
        <v>13256482.90971761</v>
      </c>
      <c r="R285" s="4">
        <v>0</v>
      </c>
      <c r="S285" s="4">
        <v>0</v>
      </c>
      <c r="T285" s="4">
        <v>14325461.829887999</v>
      </c>
      <c r="U285" s="4">
        <v>12484260.604297165</v>
      </c>
    </row>
    <row r="286" spans="1:21" x14ac:dyDescent="0.25">
      <c r="A286" s="3" t="s">
        <v>341</v>
      </c>
      <c r="B286" s="3" t="s">
        <v>22</v>
      </c>
      <c r="C286" s="3" t="s">
        <v>340</v>
      </c>
      <c r="D286" s="3" t="s">
        <v>25</v>
      </c>
      <c r="E286" s="2" t="s">
        <v>355</v>
      </c>
      <c r="F286" t="s">
        <v>1972</v>
      </c>
      <c r="G286" s="4">
        <v>7421254904</v>
      </c>
      <c r="H286" s="4">
        <v>7807082562.3839664</v>
      </c>
      <c r="I286" s="4">
        <v>7725173400</v>
      </c>
      <c r="J286" s="4">
        <v>7725173400</v>
      </c>
      <c r="K286" s="4">
        <v>7323464383.1999998</v>
      </c>
      <c r="L286" s="4">
        <v>6968091706.1845856</v>
      </c>
      <c r="M286" s="4">
        <v>17113069002</v>
      </c>
      <c r="N286" s="4">
        <v>17113069002</v>
      </c>
      <c r="O286" s="4">
        <v>16282653665.080875</v>
      </c>
      <c r="P286" s="4">
        <v>7089113522.9376001</v>
      </c>
      <c r="Q286" s="4">
        <v>6363313935.4591312</v>
      </c>
      <c r="R286" s="4">
        <v>0</v>
      </c>
      <c r="S286" s="4">
        <v>0</v>
      </c>
      <c r="T286" s="4">
        <v>6876440117.2494698</v>
      </c>
      <c r="U286" s="4">
        <v>5992635453.7818975</v>
      </c>
    </row>
    <row r="287" spans="1:21" x14ac:dyDescent="0.25">
      <c r="A287" s="3" t="s">
        <v>341</v>
      </c>
      <c r="B287" s="3" t="s">
        <v>22</v>
      </c>
      <c r="C287" s="3" t="s">
        <v>340</v>
      </c>
      <c r="D287" s="3" t="s">
        <v>25</v>
      </c>
      <c r="E287" s="2" t="s">
        <v>356</v>
      </c>
      <c r="F287" t="s">
        <v>1973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</row>
    <row r="288" spans="1:21" x14ac:dyDescent="0.25">
      <c r="A288" s="3" t="s">
        <v>341</v>
      </c>
      <c r="B288" s="3" t="s">
        <v>22</v>
      </c>
      <c r="C288" s="3" t="s">
        <v>340</v>
      </c>
      <c r="D288" s="3" t="s">
        <v>25</v>
      </c>
      <c r="E288" s="2" t="s">
        <v>357</v>
      </c>
      <c r="F288" t="s">
        <v>1974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</row>
    <row r="289" spans="1:21" x14ac:dyDescent="0.25">
      <c r="A289" s="3" t="s">
        <v>341</v>
      </c>
      <c r="B289" s="3" t="s">
        <v>22</v>
      </c>
      <c r="C289" s="3" t="s">
        <v>340</v>
      </c>
      <c r="D289" s="3" t="s">
        <v>25</v>
      </c>
      <c r="E289" s="2" t="s">
        <v>358</v>
      </c>
      <c r="F289" t="s">
        <v>1975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</row>
    <row r="290" spans="1:21" x14ac:dyDescent="0.25">
      <c r="A290" s="3" t="s">
        <v>361</v>
      </c>
      <c r="B290" s="3" t="s">
        <v>22</v>
      </c>
      <c r="C290" s="3" t="s">
        <v>360</v>
      </c>
      <c r="D290" s="3" t="s">
        <v>25</v>
      </c>
      <c r="E290" s="2" t="s">
        <v>359</v>
      </c>
      <c r="F290" t="s">
        <v>1958</v>
      </c>
      <c r="G290" s="4"/>
      <c r="H290" s="4"/>
      <c r="I290" s="4"/>
      <c r="J290" s="4"/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 x14ac:dyDescent="0.25">
      <c r="A291" s="3" t="s">
        <v>361</v>
      </c>
      <c r="B291" s="3" t="s">
        <v>22</v>
      </c>
      <c r="C291" s="3" t="s">
        <v>360</v>
      </c>
      <c r="D291" s="3" t="s">
        <v>25</v>
      </c>
      <c r="E291" s="2" t="s">
        <v>362</v>
      </c>
      <c r="F291" t="s">
        <v>1959</v>
      </c>
      <c r="G291" s="4"/>
      <c r="H291" s="4"/>
      <c r="I291" s="4"/>
      <c r="J291" s="4"/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 x14ac:dyDescent="0.25">
      <c r="A292" s="3" t="s">
        <v>361</v>
      </c>
      <c r="B292" s="3" t="s">
        <v>22</v>
      </c>
      <c r="C292" s="3" t="s">
        <v>360</v>
      </c>
      <c r="D292" s="3" t="s">
        <v>25</v>
      </c>
      <c r="E292" s="2" t="s">
        <v>363</v>
      </c>
      <c r="F292" t="s">
        <v>1960</v>
      </c>
      <c r="G292" s="4"/>
      <c r="H292" s="4"/>
      <c r="I292" s="4"/>
      <c r="J292" s="4"/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 x14ac:dyDescent="0.25">
      <c r="A293" s="3" t="s">
        <v>361</v>
      </c>
      <c r="B293" s="3" t="s">
        <v>22</v>
      </c>
      <c r="C293" s="3" t="s">
        <v>360</v>
      </c>
      <c r="D293" s="3" t="s">
        <v>25</v>
      </c>
      <c r="E293" s="2" t="s">
        <v>364</v>
      </c>
      <c r="F293" t="s">
        <v>1961</v>
      </c>
      <c r="G293" s="4"/>
      <c r="H293" s="4"/>
      <c r="I293" s="4"/>
      <c r="J293" s="4"/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 x14ac:dyDescent="0.25">
      <c r="A294" s="3" t="s">
        <v>361</v>
      </c>
      <c r="B294" s="3" t="s">
        <v>22</v>
      </c>
      <c r="C294" s="3" t="s">
        <v>360</v>
      </c>
      <c r="D294" s="3" t="s">
        <v>25</v>
      </c>
      <c r="E294" s="2" t="s">
        <v>365</v>
      </c>
      <c r="F294" t="s">
        <v>1962</v>
      </c>
      <c r="G294" s="4"/>
      <c r="H294" s="4"/>
      <c r="I294" s="4"/>
      <c r="J294" s="4"/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 x14ac:dyDescent="0.25">
      <c r="A295" s="3" t="s">
        <v>361</v>
      </c>
      <c r="B295" s="3" t="s">
        <v>22</v>
      </c>
      <c r="C295" s="3" t="s">
        <v>360</v>
      </c>
      <c r="D295" s="3" t="s">
        <v>25</v>
      </c>
      <c r="E295" s="2" t="s">
        <v>366</v>
      </c>
      <c r="F295" t="s">
        <v>1963</v>
      </c>
      <c r="G295" s="4">
        <v>62092530</v>
      </c>
      <c r="H295" s="4">
        <v>65320692.320650592</v>
      </c>
      <c r="I295" s="4">
        <v>51949453</v>
      </c>
      <c r="J295" s="4">
        <v>51949453</v>
      </c>
      <c r="K295" s="4">
        <v>51429958.469999999</v>
      </c>
      <c r="L295" s="4">
        <v>48934308.725023784</v>
      </c>
      <c r="M295" s="4">
        <v>22000000</v>
      </c>
      <c r="N295" s="4">
        <v>63000000</v>
      </c>
      <c r="O295" s="4">
        <v>20932445.290199809</v>
      </c>
      <c r="P295" s="4">
        <v>52972857.224100001</v>
      </c>
      <c r="Q295" s="4">
        <v>47549375.459221229</v>
      </c>
      <c r="R295" s="4">
        <v>23200000</v>
      </c>
      <c r="S295" s="4">
        <v>20824731.163492091</v>
      </c>
      <c r="T295" s="4">
        <v>54562042.940823004</v>
      </c>
      <c r="U295" s="4">
        <v>47549375.459221222</v>
      </c>
    </row>
    <row r="296" spans="1:21" x14ac:dyDescent="0.25">
      <c r="A296" s="3" t="s">
        <v>361</v>
      </c>
      <c r="B296" s="3" t="s">
        <v>22</v>
      </c>
      <c r="C296" s="3" t="s">
        <v>360</v>
      </c>
      <c r="D296" s="3" t="s">
        <v>25</v>
      </c>
      <c r="E296" s="2" t="s">
        <v>367</v>
      </c>
      <c r="F296" t="s">
        <v>1964</v>
      </c>
      <c r="G296" s="4">
        <v>60693290</v>
      </c>
      <c r="H296" s="4">
        <v>63848706.471100777</v>
      </c>
      <c r="I296" s="4">
        <v>42000000</v>
      </c>
      <c r="J296" s="4">
        <v>42000000</v>
      </c>
      <c r="K296" s="4">
        <v>41580000</v>
      </c>
      <c r="L296" s="4">
        <v>39562321.598477639</v>
      </c>
      <c r="M296" s="4">
        <v>18000000</v>
      </c>
      <c r="N296" s="4">
        <v>18000000</v>
      </c>
      <c r="O296" s="4">
        <v>17126546.146527115</v>
      </c>
      <c r="P296" s="4">
        <v>42827400</v>
      </c>
      <c r="Q296" s="4">
        <v>38442633.251350909</v>
      </c>
      <c r="R296" s="4">
        <v>0</v>
      </c>
      <c r="S296" s="4">
        <v>0</v>
      </c>
      <c r="T296" s="4">
        <v>44112222</v>
      </c>
      <c r="U296" s="4">
        <v>38442633.251350909</v>
      </c>
    </row>
    <row r="297" spans="1:21" x14ac:dyDescent="0.25">
      <c r="A297" s="3" t="s">
        <v>361</v>
      </c>
      <c r="B297" s="3" t="s">
        <v>22</v>
      </c>
      <c r="C297" s="3" t="s">
        <v>360</v>
      </c>
      <c r="D297" s="3" t="s">
        <v>25</v>
      </c>
      <c r="E297" s="2" t="s">
        <v>368</v>
      </c>
      <c r="F297" t="s">
        <v>1965</v>
      </c>
      <c r="G297" s="4"/>
      <c r="H297" s="4"/>
      <c r="I297" s="4"/>
      <c r="J297" s="4"/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 x14ac:dyDescent="0.25">
      <c r="A298" s="3" t="s">
        <v>361</v>
      </c>
      <c r="B298" s="3" t="s">
        <v>22</v>
      </c>
      <c r="C298" s="3" t="s">
        <v>360</v>
      </c>
      <c r="D298" s="3" t="s">
        <v>25</v>
      </c>
      <c r="E298" s="2" t="s">
        <v>369</v>
      </c>
      <c r="F298" t="s">
        <v>1966</v>
      </c>
      <c r="G298" s="4">
        <v>34397170</v>
      </c>
      <c r="H298" s="4">
        <v>36185463.183270402</v>
      </c>
      <c r="I298" s="4">
        <v>38645430</v>
      </c>
      <c r="J298" s="4">
        <v>38645430</v>
      </c>
      <c r="K298" s="4">
        <v>40654992.359999999</v>
      </c>
      <c r="L298" s="4">
        <v>38682200.152235962</v>
      </c>
      <c r="M298" s="4">
        <v>37962440</v>
      </c>
      <c r="N298" s="4">
        <v>37962440</v>
      </c>
      <c r="O298" s="4">
        <v>36120304.471931495</v>
      </c>
      <c r="P298" s="4">
        <v>41874642.130800001</v>
      </c>
      <c r="Q298" s="4">
        <v>37587420.902644381</v>
      </c>
      <c r="R298" s="4">
        <v>0</v>
      </c>
      <c r="S298" s="4">
        <v>0</v>
      </c>
      <c r="T298" s="4">
        <v>43130881.394723997</v>
      </c>
      <c r="U298" s="4">
        <v>37587420.902644373</v>
      </c>
    </row>
    <row r="299" spans="1:21" x14ac:dyDescent="0.25">
      <c r="A299" s="3" t="s">
        <v>361</v>
      </c>
      <c r="B299" s="3" t="s">
        <v>22</v>
      </c>
      <c r="C299" s="3" t="s">
        <v>360</v>
      </c>
      <c r="D299" s="3" t="s">
        <v>25</v>
      </c>
      <c r="E299" s="2" t="s">
        <v>370</v>
      </c>
      <c r="F299" t="s">
        <v>1967</v>
      </c>
      <c r="G299" s="4"/>
      <c r="H299" s="4"/>
      <c r="I299" s="4"/>
      <c r="J299" s="4"/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 x14ac:dyDescent="0.25">
      <c r="A300" s="3" t="s">
        <v>361</v>
      </c>
      <c r="B300" s="3" t="s">
        <v>22</v>
      </c>
      <c r="C300" s="3" t="s">
        <v>360</v>
      </c>
      <c r="D300" s="3" t="s">
        <v>25</v>
      </c>
      <c r="E300" s="2" t="s">
        <v>371</v>
      </c>
      <c r="F300" t="s">
        <v>1968</v>
      </c>
      <c r="G300" s="4"/>
      <c r="H300" s="4"/>
      <c r="I300" s="4"/>
      <c r="J300" s="4"/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</row>
    <row r="301" spans="1:21" x14ac:dyDescent="0.25">
      <c r="A301" s="3" t="s">
        <v>361</v>
      </c>
      <c r="B301" s="3" t="s">
        <v>22</v>
      </c>
      <c r="C301" s="3" t="s">
        <v>360</v>
      </c>
      <c r="D301" s="3" t="s">
        <v>25</v>
      </c>
      <c r="E301" s="2" t="s">
        <v>372</v>
      </c>
      <c r="F301" t="s">
        <v>1969</v>
      </c>
      <c r="G301" s="4">
        <v>152000000</v>
      </c>
      <c r="H301" s="4">
        <v>159902410.68835318</v>
      </c>
      <c r="I301" s="4">
        <v>200000000</v>
      </c>
      <c r="J301" s="4">
        <v>200000000</v>
      </c>
      <c r="K301" s="4">
        <v>210400000</v>
      </c>
      <c r="L301" s="4">
        <v>200190294.95718363</v>
      </c>
      <c r="M301" s="4">
        <v>0</v>
      </c>
      <c r="N301" s="4">
        <v>0</v>
      </c>
      <c r="O301" s="4">
        <v>0</v>
      </c>
      <c r="P301" s="4">
        <v>216712000</v>
      </c>
      <c r="Q301" s="4">
        <v>194524531.89235768</v>
      </c>
      <c r="R301" s="4">
        <v>0</v>
      </c>
      <c r="S301" s="4">
        <v>0</v>
      </c>
      <c r="T301" s="4">
        <v>223213360</v>
      </c>
      <c r="U301" s="4">
        <v>194524531.89235765</v>
      </c>
    </row>
    <row r="302" spans="1:21" x14ac:dyDescent="0.25">
      <c r="A302" s="3" t="s">
        <v>361</v>
      </c>
      <c r="B302" s="3" t="s">
        <v>22</v>
      </c>
      <c r="C302" s="3" t="s">
        <v>360</v>
      </c>
      <c r="D302" s="3" t="s">
        <v>25</v>
      </c>
      <c r="E302" s="2" t="s">
        <v>373</v>
      </c>
      <c r="F302" t="s">
        <v>1970</v>
      </c>
      <c r="G302" s="4"/>
      <c r="H302" s="4"/>
      <c r="I302" s="4"/>
      <c r="J302" s="4"/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 x14ac:dyDescent="0.25">
      <c r="A303" s="3" t="s">
        <v>361</v>
      </c>
      <c r="B303" s="3" t="s">
        <v>22</v>
      </c>
      <c r="C303" s="3" t="s">
        <v>360</v>
      </c>
      <c r="D303" s="3" t="s">
        <v>25</v>
      </c>
      <c r="E303" s="2" t="s">
        <v>374</v>
      </c>
      <c r="F303" t="s">
        <v>1971</v>
      </c>
      <c r="G303" s="4">
        <v>87543152</v>
      </c>
      <c r="H303" s="4">
        <v>92094480.553006098</v>
      </c>
      <c r="I303" s="4">
        <v>73203376</v>
      </c>
      <c r="J303" s="4">
        <v>73203376</v>
      </c>
      <c r="K303" s="4">
        <v>72471342.239999995</v>
      </c>
      <c r="L303" s="4">
        <v>68954654.843006656</v>
      </c>
      <c r="M303" s="4">
        <v>66646507</v>
      </c>
      <c r="N303" s="4">
        <v>66600000</v>
      </c>
      <c r="O303" s="4">
        <v>63412470.980019026</v>
      </c>
      <c r="P303" s="4">
        <v>74645482.507200003</v>
      </c>
      <c r="Q303" s="4">
        <v>67003108.007827222</v>
      </c>
      <c r="R303" s="4">
        <v>0</v>
      </c>
      <c r="S303" s="4">
        <v>0</v>
      </c>
      <c r="T303" s="4">
        <v>76884846.982416004</v>
      </c>
      <c r="U303" s="4">
        <v>67003108.007827222</v>
      </c>
    </row>
    <row r="304" spans="1:21" x14ac:dyDescent="0.25">
      <c r="A304" s="3" t="s">
        <v>361</v>
      </c>
      <c r="B304" s="3" t="s">
        <v>22</v>
      </c>
      <c r="C304" s="3" t="s">
        <v>360</v>
      </c>
      <c r="D304" s="3" t="s">
        <v>25</v>
      </c>
      <c r="E304" s="2" t="s">
        <v>375</v>
      </c>
      <c r="F304" t="s">
        <v>1972</v>
      </c>
      <c r="G304" s="4">
        <v>8426311960</v>
      </c>
      <c r="H304" s="4">
        <v>8864392076.4217243</v>
      </c>
      <c r="I304" s="4">
        <v>7500276566</v>
      </c>
      <c r="J304" s="4">
        <v>7500276566</v>
      </c>
      <c r="K304" s="4">
        <v>7425273800.3400002</v>
      </c>
      <c r="L304" s="4">
        <v>7064960799.5623217</v>
      </c>
      <c r="M304" s="4">
        <v>7161453989</v>
      </c>
      <c r="N304" s="4">
        <v>7161453989</v>
      </c>
      <c r="O304" s="4">
        <v>6813942901.0466223</v>
      </c>
      <c r="P304" s="4">
        <v>7648032014.3501997</v>
      </c>
      <c r="Q304" s="4">
        <v>6865009078.8199911</v>
      </c>
      <c r="R304" s="4">
        <v>0</v>
      </c>
      <c r="S304" s="4">
        <v>0</v>
      </c>
      <c r="T304" s="4">
        <v>7877472974.7807102</v>
      </c>
      <c r="U304" s="4">
        <v>6865009078.8199949</v>
      </c>
    </row>
    <row r="305" spans="1:21" x14ac:dyDescent="0.25">
      <c r="A305" s="3" t="s">
        <v>361</v>
      </c>
      <c r="B305" s="3" t="s">
        <v>22</v>
      </c>
      <c r="C305" s="3" t="s">
        <v>360</v>
      </c>
      <c r="D305" s="3" t="s">
        <v>25</v>
      </c>
      <c r="E305" s="2" t="s">
        <v>376</v>
      </c>
      <c r="F305" t="s">
        <v>1973</v>
      </c>
      <c r="G305" s="4"/>
      <c r="H305" s="4"/>
      <c r="I305" s="4"/>
      <c r="J305" s="4"/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 x14ac:dyDescent="0.25">
      <c r="A306" s="3" t="s">
        <v>361</v>
      </c>
      <c r="B306" s="3" t="s">
        <v>22</v>
      </c>
      <c r="C306" s="3" t="s">
        <v>360</v>
      </c>
      <c r="D306" s="3" t="s">
        <v>25</v>
      </c>
      <c r="E306" s="2" t="s">
        <v>377</v>
      </c>
      <c r="F306" t="s">
        <v>1974</v>
      </c>
      <c r="G306" s="4"/>
      <c r="H306" s="4"/>
      <c r="I306" s="4"/>
      <c r="J306" s="4"/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</row>
    <row r="307" spans="1:21" x14ac:dyDescent="0.25">
      <c r="A307" s="3" t="s">
        <v>361</v>
      </c>
      <c r="B307" s="3" t="s">
        <v>22</v>
      </c>
      <c r="C307" s="3" t="s">
        <v>360</v>
      </c>
      <c r="D307" s="3" t="s">
        <v>25</v>
      </c>
      <c r="E307" s="2" t="s">
        <v>378</v>
      </c>
      <c r="F307" t="s">
        <v>1975</v>
      </c>
      <c r="G307" s="4"/>
      <c r="H307" s="4"/>
      <c r="I307" s="4"/>
      <c r="J307" s="4"/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</row>
    <row r="308" spans="1:21" x14ac:dyDescent="0.25">
      <c r="A308" s="3" t="s">
        <v>381</v>
      </c>
      <c r="B308" s="3" t="s">
        <v>22</v>
      </c>
      <c r="C308" s="3" t="s">
        <v>380</v>
      </c>
      <c r="D308" s="3" t="s">
        <v>25</v>
      </c>
      <c r="E308" s="2" t="s">
        <v>379</v>
      </c>
      <c r="F308" t="s">
        <v>1958</v>
      </c>
      <c r="G308" s="4"/>
      <c r="H308" s="4"/>
      <c r="I308" s="4"/>
      <c r="J308" s="4"/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</row>
    <row r="309" spans="1:21" x14ac:dyDescent="0.25">
      <c r="A309" s="3" t="s">
        <v>381</v>
      </c>
      <c r="B309" s="3" t="s">
        <v>22</v>
      </c>
      <c r="C309" s="3" t="s">
        <v>380</v>
      </c>
      <c r="D309" s="3" t="s">
        <v>25</v>
      </c>
      <c r="E309" s="2" t="s">
        <v>382</v>
      </c>
      <c r="F309" t="s">
        <v>1959</v>
      </c>
      <c r="G309" s="4"/>
      <c r="H309" s="4"/>
      <c r="I309" s="4"/>
      <c r="J309" s="4"/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</row>
    <row r="310" spans="1:21" x14ac:dyDescent="0.25">
      <c r="A310" s="3" t="s">
        <v>381</v>
      </c>
      <c r="B310" s="3" t="s">
        <v>22</v>
      </c>
      <c r="C310" s="3" t="s">
        <v>380</v>
      </c>
      <c r="D310" s="3" t="s">
        <v>25</v>
      </c>
      <c r="E310" s="2" t="s">
        <v>383</v>
      </c>
      <c r="F310" t="s">
        <v>1960</v>
      </c>
      <c r="G310" s="4"/>
      <c r="H310" s="4"/>
      <c r="I310" s="4"/>
      <c r="J310" s="4"/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 x14ac:dyDescent="0.25">
      <c r="A311" s="3" t="s">
        <v>381</v>
      </c>
      <c r="B311" s="3" t="s">
        <v>22</v>
      </c>
      <c r="C311" s="3" t="s">
        <v>380</v>
      </c>
      <c r="D311" s="3" t="s">
        <v>25</v>
      </c>
      <c r="E311" s="2" t="s">
        <v>384</v>
      </c>
      <c r="F311" t="s">
        <v>1961</v>
      </c>
      <c r="G311" s="4"/>
      <c r="H311" s="4"/>
      <c r="I311" s="4"/>
      <c r="J311" s="4"/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</row>
    <row r="312" spans="1:21" x14ac:dyDescent="0.25">
      <c r="A312" s="3" t="s">
        <v>381</v>
      </c>
      <c r="B312" s="3" t="s">
        <v>22</v>
      </c>
      <c r="C312" s="3" t="s">
        <v>380</v>
      </c>
      <c r="D312" s="3" t="s">
        <v>25</v>
      </c>
      <c r="E312" s="2" t="s">
        <v>385</v>
      </c>
      <c r="F312" t="s">
        <v>1962</v>
      </c>
      <c r="G312" s="4"/>
      <c r="H312" s="4"/>
      <c r="I312" s="4"/>
      <c r="J312" s="4"/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</row>
    <row r="313" spans="1:21" x14ac:dyDescent="0.25">
      <c r="A313" s="3" t="s">
        <v>381</v>
      </c>
      <c r="B313" s="3" t="s">
        <v>22</v>
      </c>
      <c r="C313" s="3" t="s">
        <v>380</v>
      </c>
      <c r="D313" s="3" t="s">
        <v>25</v>
      </c>
      <c r="E313" s="2" t="s">
        <v>386</v>
      </c>
      <c r="F313" t="s">
        <v>1963</v>
      </c>
      <c r="G313" s="4">
        <v>22378540</v>
      </c>
      <c r="H313" s="4">
        <v>23541990.090037756</v>
      </c>
      <c r="I313" s="4">
        <v>36043000</v>
      </c>
      <c r="J313" s="4">
        <v>36043000</v>
      </c>
      <c r="K313" s="4">
        <v>34168764</v>
      </c>
      <c r="L313" s="4">
        <v>32510717.411988582</v>
      </c>
      <c r="M313" s="4">
        <v>33975624</v>
      </c>
      <c r="N313" s="4">
        <v>31000000</v>
      </c>
      <c r="O313" s="4">
        <v>32326949.571836345</v>
      </c>
      <c r="P313" s="4">
        <v>0</v>
      </c>
      <c r="Q313" s="4">
        <v>0</v>
      </c>
      <c r="R313" s="4">
        <v>26000000</v>
      </c>
      <c r="S313" s="4">
        <v>23338060.786672171</v>
      </c>
      <c r="T313" s="4">
        <v>0</v>
      </c>
      <c r="U313" s="4">
        <v>0</v>
      </c>
    </row>
    <row r="314" spans="1:21" x14ac:dyDescent="0.25">
      <c r="A314" s="3" t="s">
        <v>381</v>
      </c>
      <c r="B314" s="3" t="s">
        <v>22</v>
      </c>
      <c r="C314" s="3" t="s">
        <v>380</v>
      </c>
      <c r="D314" s="3" t="s">
        <v>25</v>
      </c>
      <c r="E314" s="2" t="s">
        <v>387</v>
      </c>
      <c r="F314" t="s">
        <v>1964</v>
      </c>
      <c r="G314" s="4">
        <v>80000000</v>
      </c>
      <c r="H314" s="4">
        <v>84159163.520185873</v>
      </c>
      <c r="I314" s="4">
        <v>30240690</v>
      </c>
      <c r="J314" s="4">
        <v>30240690</v>
      </c>
      <c r="K314" s="4">
        <v>28668174.120000001</v>
      </c>
      <c r="L314" s="4">
        <v>27277044.833491914</v>
      </c>
      <c r="M314" s="4">
        <v>17045144</v>
      </c>
      <c r="N314" s="4">
        <v>108403000</v>
      </c>
      <c r="O314" s="4">
        <v>16218024.738344433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 x14ac:dyDescent="0.25">
      <c r="A315" s="3" t="s">
        <v>381</v>
      </c>
      <c r="B315" s="3" t="s">
        <v>22</v>
      </c>
      <c r="C315" s="3" t="s">
        <v>380</v>
      </c>
      <c r="D315" s="3" t="s">
        <v>25</v>
      </c>
      <c r="E315" s="2" t="s">
        <v>388</v>
      </c>
      <c r="F315" t="s">
        <v>1965</v>
      </c>
      <c r="G315" s="4"/>
      <c r="H315" s="4"/>
      <c r="I315" s="4"/>
      <c r="J315" s="4"/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</row>
    <row r="316" spans="1:21" x14ac:dyDescent="0.25">
      <c r="A316" s="3" t="s">
        <v>381</v>
      </c>
      <c r="B316" s="3" t="s">
        <v>22</v>
      </c>
      <c r="C316" s="3" t="s">
        <v>380</v>
      </c>
      <c r="D316" s="3" t="s">
        <v>25</v>
      </c>
      <c r="E316" s="2" t="s">
        <v>389</v>
      </c>
      <c r="F316" t="s">
        <v>1966</v>
      </c>
      <c r="G316" s="4"/>
      <c r="H316" s="4"/>
      <c r="I316" s="4"/>
      <c r="J316" s="4"/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</row>
    <row r="317" spans="1:21" x14ac:dyDescent="0.25">
      <c r="A317" s="3" t="s">
        <v>381</v>
      </c>
      <c r="B317" s="3" t="s">
        <v>22</v>
      </c>
      <c r="C317" s="3" t="s">
        <v>380</v>
      </c>
      <c r="D317" s="3" t="s">
        <v>25</v>
      </c>
      <c r="E317" s="2" t="s">
        <v>390</v>
      </c>
      <c r="F317" t="s">
        <v>1967</v>
      </c>
      <c r="G317" s="4">
        <v>0</v>
      </c>
      <c r="H317" s="4">
        <v>0</v>
      </c>
      <c r="I317" s="4">
        <v>5000000</v>
      </c>
      <c r="J317" s="4">
        <v>5000000</v>
      </c>
      <c r="K317" s="4">
        <v>4740000</v>
      </c>
      <c r="L317" s="4">
        <v>4509990.485252141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</row>
    <row r="318" spans="1:21" x14ac:dyDescent="0.25">
      <c r="A318" s="3" t="s">
        <v>381</v>
      </c>
      <c r="B318" s="3" t="s">
        <v>22</v>
      </c>
      <c r="C318" s="3" t="s">
        <v>380</v>
      </c>
      <c r="D318" s="3" t="s">
        <v>25</v>
      </c>
      <c r="E318" s="2" t="s">
        <v>391</v>
      </c>
      <c r="F318" t="s">
        <v>1968</v>
      </c>
      <c r="G318" s="4"/>
      <c r="H318" s="4"/>
      <c r="I318" s="4"/>
      <c r="J318" s="4"/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</row>
    <row r="319" spans="1:21" x14ac:dyDescent="0.25">
      <c r="A319" s="3" t="s">
        <v>381</v>
      </c>
      <c r="B319" s="3" t="s">
        <v>22</v>
      </c>
      <c r="C319" s="3" t="s">
        <v>380</v>
      </c>
      <c r="D319" s="3" t="s">
        <v>25</v>
      </c>
      <c r="E319" s="2" t="s">
        <v>392</v>
      </c>
      <c r="F319" t="s">
        <v>1969</v>
      </c>
      <c r="G319" s="4"/>
      <c r="H319" s="4"/>
      <c r="I319" s="4"/>
      <c r="J319" s="4"/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</row>
    <row r="320" spans="1:21" x14ac:dyDescent="0.25">
      <c r="A320" s="3" t="s">
        <v>381</v>
      </c>
      <c r="B320" s="3" t="s">
        <v>22</v>
      </c>
      <c r="C320" s="3" t="s">
        <v>380</v>
      </c>
      <c r="D320" s="3" t="s">
        <v>25</v>
      </c>
      <c r="E320" s="2" t="s">
        <v>393</v>
      </c>
      <c r="F320" t="s">
        <v>1970</v>
      </c>
      <c r="G320" s="4"/>
      <c r="H320" s="4"/>
      <c r="I320" s="4"/>
      <c r="J320" s="4"/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</row>
    <row r="321" spans="1:21" x14ac:dyDescent="0.25">
      <c r="A321" s="3" t="s">
        <v>381</v>
      </c>
      <c r="B321" s="3" t="s">
        <v>22</v>
      </c>
      <c r="C321" s="3" t="s">
        <v>380</v>
      </c>
      <c r="D321" s="3" t="s">
        <v>25</v>
      </c>
      <c r="E321" s="2" t="s">
        <v>394</v>
      </c>
      <c r="F321" t="s">
        <v>1971</v>
      </c>
      <c r="G321" s="4">
        <v>98296000</v>
      </c>
      <c r="H321" s="4">
        <v>103406364.21725239</v>
      </c>
      <c r="I321" s="4">
        <v>100863000</v>
      </c>
      <c r="J321" s="4">
        <v>100863000</v>
      </c>
      <c r="K321" s="4">
        <v>95618124</v>
      </c>
      <c r="L321" s="4">
        <v>90978234.062797338</v>
      </c>
      <c r="M321" s="4">
        <v>151850000</v>
      </c>
      <c r="N321" s="4">
        <v>118350000</v>
      </c>
      <c r="O321" s="4">
        <v>144481446.2416746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</row>
    <row r="322" spans="1:21" x14ac:dyDescent="0.25">
      <c r="A322" s="3" t="s">
        <v>381</v>
      </c>
      <c r="B322" s="3" t="s">
        <v>22</v>
      </c>
      <c r="C322" s="3" t="s">
        <v>380</v>
      </c>
      <c r="D322" s="3" t="s">
        <v>25</v>
      </c>
      <c r="E322" s="2" t="s">
        <v>395</v>
      </c>
      <c r="F322" t="s">
        <v>1972</v>
      </c>
      <c r="G322" s="4">
        <v>17397895900</v>
      </c>
      <c r="H322" s="4">
        <v>18302404574.440891</v>
      </c>
      <c r="I322" s="4">
        <v>11933218333</v>
      </c>
      <c r="J322" s="4">
        <v>11933218333</v>
      </c>
      <c r="K322" s="4">
        <v>11813886149.67</v>
      </c>
      <c r="L322" s="4">
        <v>11240614795.118935</v>
      </c>
      <c r="M322" s="4">
        <v>19231090070</v>
      </c>
      <c r="N322" s="4">
        <v>19231090070</v>
      </c>
      <c r="O322" s="4">
        <v>18297897307.326355</v>
      </c>
      <c r="P322" s="4">
        <v>11459469565.179899</v>
      </c>
      <c r="Q322" s="4">
        <v>10286222972.891853</v>
      </c>
      <c r="R322" s="4">
        <v>0</v>
      </c>
      <c r="S322" s="4">
        <v>0</v>
      </c>
      <c r="T322" s="4">
        <v>11230280173.876301</v>
      </c>
      <c r="U322" s="4">
        <v>9786891760.6155491</v>
      </c>
    </row>
    <row r="323" spans="1:21" x14ac:dyDescent="0.25">
      <c r="A323" s="3" t="s">
        <v>381</v>
      </c>
      <c r="B323" s="3" t="s">
        <v>22</v>
      </c>
      <c r="C323" s="3" t="s">
        <v>380</v>
      </c>
      <c r="D323" s="3" t="s">
        <v>25</v>
      </c>
      <c r="E323" s="2" t="s">
        <v>396</v>
      </c>
      <c r="F323" t="s">
        <v>1973</v>
      </c>
      <c r="G323" s="4"/>
      <c r="H323" s="4"/>
      <c r="I323" s="4"/>
      <c r="J323" s="4"/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</row>
    <row r="324" spans="1:21" x14ac:dyDescent="0.25">
      <c r="A324" s="3" t="s">
        <v>381</v>
      </c>
      <c r="B324" s="3" t="s">
        <v>22</v>
      </c>
      <c r="C324" s="3" t="s">
        <v>380</v>
      </c>
      <c r="D324" s="3" t="s">
        <v>25</v>
      </c>
      <c r="E324" s="2" t="s">
        <v>397</v>
      </c>
      <c r="F324" t="s">
        <v>1974</v>
      </c>
      <c r="G324" s="4"/>
      <c r="H324" s="4"/>
      <c r="I324" s="4"/>
      <c r="J324" s="4"/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</row>
    <row r="325" spans="1:21" x14ac:dyDescent="0.25">
      <c r="A325" s="3" t="s">
        <v>381</v>
      </c>
      <c r="B325" s="3" t="s">
        <v>22</v>
      </c>
      <c r="C325" s="3" t="s">
        <v>380</v>
      </c>
      <c r="D325" s="3" t="s">
        <v>25</v>
      </c>
      <c r="E325" s="2" t="s">
        <v>398</v>
      </c>
      <c r="F325" t="s">
        <v>1975</v>
      </c>
      <c r="G325" s="4"/>
      <c r="H325" s="4"/>
      <c r="I325" s="4"/>
      <c r="J325" s="4"/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x14ac:dyDescent="0.25">
      <c r="A326" s="3" t="s">
        <v>401</v>
      </c>
      <c r="B326" s="3" t="s">
        <v>22</v>
      </c>
      <c r="C326" s="3" t="s">
        <v>400</v>
      </c>
      <c r="D326" s="3" t="s">
        <v>25</v>
      </c>
      <c r="E326" s="2" t="s">
        <v>399</v>
      </c>
      <c r="F326" t="s">
        <v>1958</v>
      </c>
      <c r="G326" s="4"/>
      <c r="H326" s="4"/>
      <c r="I326" s="4"/>
      <c r="J326" s="4"/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 x14ac:dyDescent="0.25">
      <c r="A327" s="3" t="s">
        <v>401</v>
      </c>
      <c r="B327" s="3" t="s">
        <v>22</v>
      </c>
      <c r="C327" s="3" t="s">
        <v>400</v>
      </c>
      <c r="D327" s="3" t="s">
        <v>25</v>
      </c>
      <c r="E327" s="2" t="s">
        <v>402</v>
      </c>
      <c r="F327" t="s">
        <v>1959</v>
      </c>
      <c r="G327" s="4"/>
      <c r="H327" s="4"/>
      <c r="I327" s="4"/>
      <c r="J327" s="4"/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</row>
    <row r="328" spans="1:21" x14ac:dyDescent="0.25">
      <c r="A328" s="3" t="s">
        <v>401</v>
      </c>
      <c r="B328" s="3" t="s">
        <v>22</v>
      </c>
      <c r="C328" s="3" t="s">
        <v>400</v>
      </c>
      <c r="D328" s="3" t="s">
        <v>25</v>
      </c>
      <c r="E328" s="2" t="s">
        <v>403</v>
      </c>
      <c r="F328" t="s">
        <v>1960</v>
      </c>
      <c r="G328" s="4"/>
      <c r="H328" s="4"/>
      <c r="I328" s="4"/>
      <c r="J328" s="4"/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</row>
    <row r="329" spans="1:21" x14ac:dyDescent="0.25">
      <c r="A329" s="3" t="s">
        <v>401</v>
      </c>
      <c r="B329" s="3" t="s">
        <v>22</v>
      </c>
      <c r="C329" s="3" t="s">
        <v>400</v>
      </c>
      <c r="D329" s="3" t="s">
        <v>25</v>
      </c>
      <c r="E329" s="2" t="s">
        <v>404</v>
      </c>
      <c r="F329" t="s">
        <v>1961</v>
      </c>
      <c r="G329" s="4"/>
      <c r="H329" s="4"/>
      <c r="I329" s="4"/>
      <c r="J329" s="4"/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</row>
    <row r="330" spans="1:21" x14ac:dyDescent="0.25">
      <c r="A330" s="3" t="s">
        <v>401</v>
      </c>
      <c r="B330" s="3" t="s">
        <v>22</v>
      </c>
      <c r="C330" s="3" t="s">
        <v>400</v>
      </c>
      <c r="D330" s="3" t="s">
        <v>25</v>
      </c>
      <c r="E330" s="2" t="s">
        <v>405</v>
      </c>
      <c r="F330" t="s">
        <v>1962</v>
      </c>
      <c r="G330" s="4"/>
      <c r="H330" s="4"/>
      <c r="I330" s="4"/>
      <c r="J330" s="4"/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</row>
    <row r="331" spans="1:21" x14ac:dyDescent="0.25">
      <c r="A331" s="3" t="s">
        <v>401</v>
      </c>
      <c r="B331" s="3" t="s">
        <v>22</v>
      </c>
      <c r="C331" s="3" t="s">
        <v>400</v>
      </c>
      <c r="D331" s="3" t="s">
        <v>25</v>
      </c>
      <c r="E331" s="2" t="s">
        <v>406</v>
      </c>
      <c r="F331" t="s">
        <v>1963</v>
      </c>
      <c r="G331" s="4">
        <v>53950000</v>
      </c>
      <c r="H331" s="4">
        <v>56754835.898925349</v>
      </c>
      <c r="I331" s="4">
        <v>62100000</v>
      </c>
      <c r="J331" s="4">
        <v>62100000</v>
      </c>
      <c r="K331" s="4">
        <v>55890000</v>
      </c>
      <c r="L331" s="4">
        <v>53177925.7849667</v>
      </c>
      <c r="M331" s="4">
        <v>11999100</v>
      </c>
      <c r="N331" s="4">
        <v>11999100</v>
      </c>
      <c r="O331" s="4">
        <v>11416841.103710752</v>
      </c>
      <c r="P331" s="4">
        <v>57678480</v>
      </c>
      <c r="Q331" s="4">
        <v>51773225.858571351</v>
      </c>
      <c r="R331" s="4">
        <v>10000000</v>
      </c>
      <c r="S331" s="4">
        <v>8976177.2256431431</v>
      </c>
      <c r="T331" s="4">
        <v>59408834.399999999</v>
      </c>
      <c r="U331" s="4">
        <v>51773225.858571343</v>
      </c>
    </row>
    <row r="332" spans="1:21" x14ac:dyDescent="0.25">
      <c r="A332" s="3" t="s">
        <v>401</v>
      </c>
      <c r="B332" s="3" t="s">
        <v>22</v>
      </c>
      <c r="C332" s="3" t="s">
        <v>400</v>
      </c>
      <c r="D332" s="3" t="s">
        <v>25</v>
      </c>
      <c r="E332" s="2" t="s">
        <v>407</v>
      </c>
      <c r="F332" t="s">
        <v>1964</v>
      </c>
      <c r="G332" s="4">
        <v>83095816</v>
      </c>
      <c r="H332" s="4">
        <v>87415929.582340971</v>
      </c>
      <c r="I332" s="4">
        <v>43000000</v>
      </c>
      <c r="J332" s="4">
        <v>43000000</v>
      </c>
      <c r="K332" s="4">
        <v>45236000</v>
      </c>
      <c r="L332" s="4">
        <v>43040913.415794477</v>
      </c>
      <c r="M332" s="4">
        <v>90000000</v>
      </c>
      <c r="N332" s="4">
        <v>60000000</v>
      </c>
      <c r="O332" s="4">
        <v>85632730.732635587</v>
      </c>
      <c r="P332" s="4">
        <v>46683552</v>
      </c>
      <c r="Q332" s="4">
        <v>41903983.627452739</v>
      </c>
      <c r="R332" s="4">
        <v>0</v>
      </c>
      <c r="S332" s="4">
        <v>0</v>
      </c>
      <c r="T332" s="4">
        <v>48084058.560000002</v>
      </c>
      <c r="U332" s="4">
        <v>41903983.627452739</v>
      </c>
    </row>
    <row r="333" spans="1:21" x14ac:dyDescent="0.25">
      <c r="A333" s="3" t="s">
        <v>401</v>
      </c>
      <c r="B333" s="3" t="s">
        <v>22</v>
      </c>
      <c r="C333" s="3" t="s">
        <v>400</v>
      </c>
      <c r="D333" s="3" t="s">
        <v>25</v>
      </c>
      <c r="E333" s="2" t="s">
        <v>408</v>
      </c>
      <c r="F333" t="s">
        <v>1965</v>
      </c>
      <c r="G333" s="4"/>
      <c r="H333" s="4"/>
      <c r="I333" s="4"/>
      <c r="J333" s="4"/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 x14ac:dyDescent="0.25">
      <c r="A334" s="3" t="s">
        <v>401</v>
      </c>
      <c r="B334" s="3" t="s">
        <v>22</v>
      </c>
      <c r="C334" s="3" t="s">
        <v>400</v>
      </c>
      <c r="D334" s="3" t="s">
        <v>25</v>
      </c>
      <c r="E334" s="2" t="s">
        <v>409</v>
      </c>
      <c r="F334" t="s">
        <v>1966</v>
      </c>
      <c r="G334" s="4">
        <v>6614000</v>
      </c>
      <c r="H334" s="4">
        <v>6957858.8440313675</v>
      </c>
      <c r="I334" s="4">
        <v>17734000</v>
      </c>
      <c r="J334" s="4">
        <v>17734000</v>
      </c>
      <c r="K334" s="4">
        <v>8867000</v>
      </c>
      <c r="L334" s="4">
        <v>8436726.9267364405</v>
      </c>
      <c r="M334" s="4">
        <v>39500000</v>
      </c>
      <c r="N334" s="4">
        <v>9500000</v>
      </c>
      <c r="O334" s="4">
        <v>37583254.04376784</v>
      </c>
      <c r="P334" s="4">
        <v>9150744</v>
      </c>
      <c r="Q334" s="4">
        <v>8213869.9890490631</v>
      </c>
      <c r="R334" s="4">
        <v>0</v>
      </c>
      <c r="S334" s="4">
        <v>0</v>
      </c>
      <c r="T334" s="4">
        <v>9425266.3200000003</v>
      </c>
      <c r="U334" s="4">
        <v>8213869.9890490631</v>
      </c>
    </row>
    <row r="335" spans="1:21" x14ac:dyDescent="0.25">
      <c r="A335" s="3" t="s">
        <v>401</v>
      </c>
      <c r="B335" s="3" t="s">
        <v>22</v>
      </c>
      <c r="C335" s="3" t="s">
        <v>400</v>
      </c>
      <c r="D335" s="3" t="s">
        <v>25</v>
      </c>
      <c r="E335" s="2" t="s">
        <v>410</v>
      </c>
      <c r="F335" t="s">
        <v>1967</v>
      </c>
      <c r="G335" s="4"/>
      <c r="H335" s="4"/>
      <c r="I335" s="4"/>
      <c r="J335" s="4"/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 x14ac:dyDescent="0.25">
      <c r="A336" s="3" t="s">
        <v>401</v>
      </c>
      <c r="B336" s="3" t="s">
        <v>22</v>
      </c>
      <c r="C336" s="3" t="s">
        <v>400</v>
      </c>
      <c r="D336" s="3" t="s">
        <v>25</v>
      </c>
      <c r="E336" s="2" t="s">
        <v>411</v>
      </c>
      <c r="F336" t="s">
        <v>1968</v>
      </c>
      <c r="G336" s="4"/>
      <c r="H336" s="4"/>
      <c r="I336" s="4"/>
      <c r="J336" s="4"/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 x14ac:dyDescent="0.25">
      <c r="A337" s="3" t="s">
        <v>401</v>
      </c>
      <c r="B337" s="3" t="s">
        <v>22</v>
      </c>
      <c r="C337" s="3" t="s">
        <v>400</v>
      </c>
      <c r="D337" s="3" t="s">
        <v>25</v>
      </c>
      <c r="E337" s="2" t="s">
        <v>412</v>
      </c>
      <c r="F337" t="s">
        <v>1969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</row>
    <row r="338" spans="1:21" x14ac:dyDescent="0.25">
      <c r="A338" s="3" t="s">
        <v>401</v>
      </c>
      <c r="B338" s="3" t="s">
        <v>22</v>
      </c>
      <c r="C338" s="3" t="s">
        <v>400</v>
      </c>
      <c r="D338" s="3" t="s">
        <v>25</v>
      </c>
      <c r="E338" s="2" t="s">
        <v>413</v>
      </c>
      <c r="F338" t="s">
        <v>1970</v>
      </c>
      <c r="G338" s="4"/>
      <c r="H338" s="4"/>
      <c r="I338" s="4"/>
      <c r="J338" s="4"/>
      <c r="K338" s="4">
        <v>0</v>
      </c>
      <c r="L338" s="4">
        <v>0</v>
      </c>
      <c r="M338" s="4">
        <v>2396810</v>
      </c>
      <c r="N338" s="4">
        <v>0</v>
      </c>
      <c r="O338" s="4">
        <v>2280504.2816365366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 x14ac:dyDescent="0.25">
      <c r="A339" s="3" t="s">
        <v>401</v>
      </c>
      <c r="B339" s="3" t="s">
        <v>22</v>
      </c>
      <c r="C339" s="3" t="s">
        <v>400</v>
      </c>
      <c r="D339" s="3" t="s">
        <v>25</v>
      </c>
      <c r="E339" s="2" t="s">
        <v>414</v>
      </c>
      <c r="F339" t="s">
        <v>1971</v>
      </c>
      <c r="G339" s="4">
        <v>129513000</v>
      </c>
      <c r="H339" s="4">
        <v>136246321.81237292</v>
      </c>
      <c r="I339" s="4">
        <v>174123000</v>
      </c>
      <c r="J339" s="4">
        <v>174123000</v>
      </c>
      <c r="K339" s="4">
        <v>174123000</v>
      </c>
      <c r="L339" s="4">
        <v>165673644.14843005</v>
      </c>
      <c r="M339" s="4">
        <v>227002190</v>
      </c>
      <c r="N339" s="4">
        <v>168565910</v>
      </c>
      <c r="O339" s="4">
        <v>215986860.13320646</v>
      </c>
      <c r="P339" s="4">
        <v>179694936</v>
      </c>
      <c r="Q339" s="4">
        <v>161297359.20866022</v>
      </c>
      <c r="R339" s="4">
        <v>0</v>
      </c>
      <c r="S339" s="4">
        <v>0</v>
      </c>
      <c r="T339" s="4">
        <v>185085784.08000001</v>
      </c>
      <c r="U339" s="4">
        <v>161297359.20866022</v>
      </c>
    </row>
    <row r="340" spans="1:21" x14ac:dyDescent="0.25">
      <c r="A340" s="3" t="s">
        <v>401</v>
      </c>
      <c r="B340" s="3" t="s">
        <v>22</v>
      </c>
      <c r="C340" s="3" t="s">
        <v>400</v>
      </c>
      <c r="D340" s="3" t="s">
        <v>25</v>
      </c>
      <c r="E340" s="2" t="s">
        <v>415</v>
      </c>
      <c r="F340" t="s">
        <v>1972</v>
      </c>
      <c r="G340" s="4">
        <v>31615437493</v>
      </c>
      <c r="H340" s="4">
        <v>33259109671.69503</v>
      </c>
      <c r="I340" s="4">
        <v>31099527786</v>
      </c>
      <c r="J340" s="4">
        <v>31099527786</v>
      </c>
      <c r="K340" s="4">
        <v>32716703230.872002</v>
      </c>
      <c r="L340" s="4">
        <v>31129118202.542339</v>
      </c>
      <c r="M340" s="4">
        <v>39431567298</v>
      </c>
      <c r="N340" s="4">
        <v>39431567298</v>
      </c>
      <c r="O340" s="4">
        <v>37518142053.282585</v>
      </c>
      <c r="P340" s="4">
        <v>33763637734.259899</v>
      </c>
      <c r="Q340" s="4">
        <v>30306839608.512913</v>
      </c>
      <c r="R340" s="4">
        <v>0</v>
      </c>
      <c r="S340" s="4">
        <v>0</v>
      </c>
      <c r="T340" s="4">
        <v>34776546866.287697</v>
      </c>
      <c r="U340" s="4">
        <v>30306839608.512913</v>
      </c>
    </row>
    <row r="341" spans="1:21" x14ac:dyDescent="0.25">
      <c r="A341" s="3" t="s">
        <v>401</v>
      </c>
      <c r="B341" s="3" t="s">
        <v>22</v>
      </c>
      <c r="C341" s="3" t="s">
        <v>400</v>
      </c>
      <c r="D341" s="3" t="s">
        <v>25</v>
      </c>
      <c r="E341" s="2" t="s">
        <v>416</v>
      </c>
      <c r="F341" t="s">
        <v>1973</v>
      </c>
      <c r="G341" s="4"/>
      <c r="H341" s="4"/>
      <c r="I341" s="4"/>
      <c r="J341" s="4"/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</row>
    <row r="342" spans="1:21" x14ac:dyDescent="0.25">
      <c r="A342" s="3" t="s">
        <v>401</v>
      </c>
      <c r="B342" s="3" t="s">
        <v>22</v>
      </c>
      <c r="C342" s="3" t="s">
        <v>400</v>
      </c>
      <c r="D342" s="3" t="s">
        <v>25</v>
      </c>
      <c r="E342" s="2" t="s">
        <v>417</v>
      </c>
      <c r="F342" t="s">
        <v>1974</v>
      </c>
      <c r="G342" s="4"/>
      <c r="H342" s="4"/>
      <c r="I342" s="4"/>
      <c r="J342" s="4"/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</row>
    <row r="343" spans="1:21" x14ac:dyDescent="0.25">
      <c r="A343" s="3" t="s">
        <v>401</v>
      </c>
      <c r="B343" s="3" t="s">
        <v>22</v>
      </c>
      <c r="C343" s="3" t="s">
        <v>400</v>
      </c>
      <c r="D343" s="3" t="s">
        <v>25</v>
      </c>
      <c r="E343" s="2" t="s">
        <v>418</v>
      </c>
      <c r="F343" t="s">
        <v>1975</v>
      </c>
      <c r="G343" s="4"/>
      <c r="H343" s="4"/>
      <c r="I343" s="4"/>
      <c r="J343" s="4"/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</row>
    <row r="344" spans="1:21" x14ac:dyDescent="0.25">
      <c r="A344" s="3" t="s">
        <v>421</v>
      </c>
      <c r="B344" s="3" t="s">
        <v>22</v>
      </c>
      <c r="C344" s="3" t="s">
        <v>420</v>
      </c>
      <c r="D344" s="3" t="s">
        <v>25</v>
      </c>
      <c r="E344" s="2" t="s">
        <v>419</v>
      </c>
      <c r="F344" t="s">
        <v>1958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</row>
    <row r="345" spans="1:21" x14ac:dyDescent="0.25">
      <c r="A345" s="3" t="s">
        <v>421</v>
      </c>
      <c r="B345" s="3" t="s">
        <v>22</v>
      </c>
      <c r="C345" s="3" t="s">
        <v>420</v>
      </c>
      <c r="D345" s="3" t="s">
        <v>25</v>
      </c>
      <c r="E345" s="2" t="s">
        <v>422</v>
      </c>
      <c r="F345" t="s">
        <v>1959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</row>
    <row r="346" spans="1:21" x14ac:dyDescent="0.25">
      <c r="A346" s="3" t="s">
        <v>421</v>
      </c>
      <c r="B346" s="3" t="s">
        <v>22</v>
      </c>
      <c r="C346" s="3" t="s">
        <v>420</v>
      </c>
      <c r="D346" s="3" t="s">
        <v>25</v>
      </c>
      <c r="E346" s="2" t="s">
        <v>423</v>
      </c>
      <c r="F346" t="s">
        <v>1960</v>
      </c>
      <c r="G346" s="4"/>
      <c r="H346" s="4"/>
      <c r="I346" s="4"/>
      <c r="J346" s="4"/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</row>
    <row r="347" spans="1:21" x14ac:dyDescent="0.25">
      <c r="A347" s="3" t="s">
        <v>421</v>
      </c>
      <c r="B347" s="3" t="s">
        <v>22</v>
      </c>
      <c r="C347" s="3" t="s">
        <v>420</v>
      </c>
      <c r="D347" s="3" t="s">
        <v>25</v>
      </c>
      <c r="E347" s="2" t="s">
        <v>424</v>
      </c>
      <c r="F347" t="s">
        <v>1961</v>
      </c>
      <c r="G347" s="4"/>
      <c r="H347" s="4"/>
      <c r="I347" s="4"/>
      <c r="J347" s="4"/>
      <c r="K347" s="4">
        <v>0</v>
      </c>
      <c r="L347" s="4">
        <v>0</v>
      </c>
      <c r="M347" s="4">
        <v>34986564</v>
      </c>
      <c r="N347" s="4">
        <v>0</v>
      </c>
      <c r="O347" s="4">
        <v>33288833.491912462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</row>
    <row r="348" spans="1:21" x14ac:dyDescent="0.25">
      <c r="A348" s="3" t="s">
        <v>421</v>
      </c>
      <c r="B348" s="3" t="s">
        <v>22</v>
      </c>
      <c r="C348" s="3" t="s">
        <v>420</v>
      </c>
      <c r="D348" s="3" t="s">
        <v>25</v>
      </c>
      <c r="E348" s="2" t="s">
        <v>425</v>
      </c>
      <c r="F348" t="s">
        <v>1962</v>
      </c>
      <c r="G348" s="4"/>
      <c r="H348" s="4"/>
      <c r="I348" s="4"/>
      <c r="J348" s="4"/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</row>
    <row r="349" spans="1:21" x14ac:dyDescent="0.25">
      <c r="A349" s="3" t="s">
        <v>421</v>
      </c>
      <c r="B349" s="3" t="s">
        <v>22</v>
      </c>
      <c r="C349" s="3" t="s">
        <v>420</v>
      </c>
      <c r="D349" s="3" t="s">
        <v>25</v>
      </c>
      <c r="E349" s="2" t="s">
        <v>426</v>
      </c>
      <c r="F349" t="s">
        <v>1963</v>
      </c>
      <c r="G349" s="4"/>
      <c r="H349" s="4"/>
      <c r="I349" s="4"/>
      <c r="J349" s="4"/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</row>
    <row r="350" spans="1:21" x14ac:dyDescent="0.25">
      <c r="A350" s="3" t="s">
        <v>421</v>
      </c>
      <c r="B350" s="3" t="s">
        <v>22</v>
      </c>
      <c r="C350" s="3" t="s">
        <v>420</v>
      </c>
      <c r="D350" s="3" t="s">
        <v>25</v>
      </c>
      <c r="E350" s="2" t="s">
        <v>427</v>
      </c>
      <c r="F350" t="s">
        <v>1964</v>
      </c>
      <c r="G350" s="4"/>
      <c r="H350" s="4"/>
      <c r="I350" s="4"/>
      <c r="J350" s="4"/>
      <c r="K350" s="4">
        <v>0</v>
      </c>
      <c r="L350" s="4">
        <v>0</v>
      </c>
      <c r="M350" s="4">
        <v>147816231</v>
      </c>
      <c r="N350" s="4">
        <v>0</v>
      </c>
      <c r="O350" s="4">
        <v>140643416.74595624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</row>
    <row r="351" spans="1:21" x14ac:dyDescent="0.25">
      <c r="A351" s="3" t="s">
        <v>421</v>
      </c>
      <c r="B351" s="3" t="s">
        <v>22</v>
      </c>
      <c r="C351" s="3" t="s">
        <v>420</v>
      </c>
      <c r="D351" s="3" t="s">
        <v>25</v>
      </c>
      <c r="E351" s="2" t="s">
        <v>428</v>
      </c>
      <c r="F351" t="s">
        <v>1965</v>
      </c>
      <c r="G351" s="4">
        <v>0</v>
      </c>
      <c r="H351" s="4">
        <v>0</v>
      </c>
      <c r="I351" s="4">
        <v>582340994</v>
      </c>
      <c r="J351" s="4">
        <v>582340994</v>
      </c>
      <c r="K351" s="4">
        <v>582340994</v>
      </c>
      <c r="L351" s="4">
        <v>554082772.59752619</v>
      </c>
      <c r="M351" s="4">
        <v>0</v>
      </c>
      <c r="N351" s="4">
        <v>0</v>
      </c>
      <c r="O351" s="4">
        <v>0</v>
      </c>
      <c r="P351" s="4">
        <v>582340994</v>
      </c>
      <c r="Q351" s="4">
        <v>522719596.79011899</v>
      </c>
      <c r="R351" s="4">
        <v>0</v>
      </c>
      <c r="S351" s="4">
        <v>0</v>
      </c>
      <c r="T351" s="4">
        <v>582340994</v>
      </c>
      <c r="U351" s="4">
        <v>507494754.16516405</v>
      </c>
    </row>
    <row r="352" spans="1:21" x14ac:dyDescent="0.25">
      <c r="A352" s="3" t="s">
        <v>421</v>
      </c>
      <c r="B352" s="3" t="s">
        <v>22</v>
      </c>
      <c r="C352" s="3" t="s">
        <v>420</v>
      </c>
      <c r="D352" s="3" t="s">
        <v>25</v>
      </c>
      <c r="E352" s="2" t="s">
        <v>429</v>
      </c>
      <c r="F352" t="s">
        <v>1966</v>
      </c>
      <c r="G352" s="4"/>
      <c r="H352" s="4"/>
      <c r="I352" s="4"/>
      <c r="J352" s="4"/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 x14ac:dyDescent="0.25">
      <c r="A353" s="3" t="s">
        <v>421</v>
      </c>
      <c r="B353" s="3" t="s">
        <v>22</v>
      </c>
      <c r="C353" s="3" t="s">
        <v>420</v>
      </c>
      <c r="D353" s="3" t="s">
        <v>25</v>
      </c>
      <c r="E353" s="2" t="s">
        <v>430</v>
      </c>
      <c r="F353" t="s">
        <v>1967</v>
      </c>
      <c r="G353" s="4"/>
      <c r="H353" s="4"/>
      <c r="I353" s="4"/>
      <c r="J353" s="4"/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</row>
    <row r="354" spans="1:21" x14ac:dyDescent="0.25">
      <c r="A354" s="3" t="s">
        <v>421</v>
      </c>
      <c r="B354" s="3" t="s">
        <v>22</v>
      </c>
      <c r="C354" s="3" t="s">
        <v>420</v>
      </c>
      <c r="D354" s="3" t="s">
        <v>25</v>
      </c>
      <c r="E354" s="2" t="s">
        <v>431</v>
      </c>
      <c r="F354" t="s">
        <v>1968</v>
      </c>
      <c r="G354" s="4"/>
      <c r="H354" s="4"/>
      <c r="I354" s="4"/>
      <c r="J354" s="4"/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</row>
    <row r="355" spans="1:21" x14ac:dyDescent="0.25">
      <c r="A355" s="3" t="s">
        <v>421</v>
      </c>
      <c r="B355" s="3" t="s">
        <v>22</v>
      </c>
      <c r="C355" s="3" t="s">
        <v>420</v>
      </c>
      <c r="D355" s="3" t="s">
        <v>25</v>
      </c>
      <c r="E355" s="2" t="s">
        <v>432</v>
      </c>
      <c r="F355" t="s">
        <v>1969</v>
      </c>
      <c r="G355" s="4"/>
      <c r="H355" s="4"/>
      <c r="I355" s="4"/>
      <c r="J355" s="4"/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</row>
    <row r="356" spans="1:21" x14ac:dyDescent="0.25">
      <c r="A356" s="3" t="s">
        <v>421</v>
      </c>
      <c r="B356" s="3" t="s">
        <v>22</v>
      </c>
      <c r="C356" s="3" t="s">
        <v>420</v>
      </c>
      <c r="D356" s="3" t="s">
        <v>25</v>
      </c>
      <c r="E356" s="2" t="s">
        <v>433</v>
      </c>
      <c r="F356" t="s">
        <v>1970</v>
      </c>
      <c r="G356" s="4"/>
      <c r="H356" s="4"/>
      <c r="I356" s="4"/>
      <c r="J356" s="4"/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</row>
    <row r="357" spans="1:21" x14ac:dyDescent="0.25">
      <c r="A357" s="3" t="s">
        <v>421</v>
      </c>
      <c r="B357" s="3" t="s">
        <v>22</v>
      </c>
      <c r="C357" s="3" t="s">
        <v>420</v>
      </c>
      <c r="D357" s="3" t="s">
        <v>25</v>
      </c>
      <c r="E357" s="2" t="s">
        <v>434</v>
      </c>
      <c r="F357" t="s">
        <v>1971</v>
      </c>
      <c r="G357" s="4">
        <v>8990865</v>
      </c>
      <c r="H357" s="4">
        <v>9458295.9715364501</v>
      </c>
      <c r="I357" s="4">
        <v>15553880</v>
      </c>
      <c r="J357" s="4">
        <v>15553880</v>
      </c>
      <c r="K357" s="4">
        <v>15398341.199999999</v>
      </c>
      <c r="L357" s="4">
        <v>14651133.396764984</v>
      </c>
      <c r="M357" s="4">
        <v>13676459</v>
      </c>
      <c r="N357" s="4">
        <v>13676459</v>
      </c>
      <c r="O357" s="4">
        <v>13012805.899143672</v>
      </c>
      <c r="P357" s="4">
        <v>15244357.788000001</v>
      </c>
      <c r="Q357" s="4">
        <v>13683605.719620127</v>
      </c>
      <c r="R357" s="4">
        <v>0</v>
      </c>
      <c r="S357" s="4">
        <v>0</v>
      </c>
      <c r="T357" s="4">
        <v>15091914.21012</v>
      </c>
      <c r="U357" s="4">
        <v>13152203.555751383</v>
      </c>
    </row>
    <row r="358" spans="1:21" x14ac:dyDescent="0.25">
      <c r="A358" s="3" t="s">
        <v>421</v>
      </c>
      <c r="B358" s="3" t="s">
        <v>22</v>
      </c>
      <c r="C358" s="3" t="s">
        <v>420</v>
      </c>
      <c r="D358" s="3" t="s">
        <v>25</v>
      </c>
      <c r="E358" s="2" t="s">
        <v>435</v>
      </c>
      <c r="F358" t="s">
        <v>1972</v>
      </c>
      <c r="G358" s="4">
        <v>15704916333</v>
      </c>
      <c r="H358" s="4">
        <v>16521407771.747313</v>
      </c>
      <c r="I358" s="4">
        <v>14358369500</v>
      </c>
      <c r="J358" s="4">
        <v>14358369500</v>
      </c>
      <c r="K358" s="4">
        <v>14214785805</v>
      </c>
      <c r="L358" s="4">
        <v>13525010280.685061</v>
      </c>
      <c r="M358" s="4">
        <v>17989894999</v>
      </c>
      <c r="N358" s="4">
        <v>17989894999</v>
      </c>
      <c r="O358" s="4">
        <v>17116931492.863939</v>
      </c>
      <c r="P358" s="4">
        <v>14072637946.950001</v>
      </c>
      <c r="Q358" s="4">
        <v>12631849224.413406</v>
      </c>
      <c r="R358" s="4">
        <v>0</v>
      </c>
      <c r="S358" s="4">
        <v>0</v>
      </c>
      <c r="T358" s="4">
        <v>13931911567.480499</v>
      </c>
      <c r="U358" s="4">
        <v>12141291972.979874</v>
      </c>
    </row>
    <row r="359" spans="1:21" x14ac:dyDescent="0.25">
      <c r="A359" s="3" t="s">
        <v>421</v>
      </c>
      <c r="B359" s="3" t="s">
        <v>22</v>
      </c>
      <c r="C359" s="3" t="s">
        <v>420</v>
      </c>
      <c r="D359" s="3" t="s">
        <v>25</v>
      </c>
      <c r="E359" s="2" t="s">
        <v>436</v>
      </c>
      <c r="F359" t="s">
        <v>1973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 x14ac:dyDescent="0.25">
      <c r="A360" s="3" t="s">
        <v>421</v>
      </c>
      <c r="B360" s="3" t="s">
        <v>22</v>
      </c>
      <c r="C360" s="3" t="s">
        <v>420</v>
      </c>
      <c r="D360" s="3" t="s">
        <v>25</v>
      </c>
      <c r="E360" s="2" t="s">
        <v>437</v>
      </c>
      <c r="F360" t="s">
        <v>1974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 x14ac:dyDescent="0.25">
      <c r="A361" s="3" t="s">
        <v>421</v>
      </c>
      <c r="B361" s="3" t="s">
        <v>22</v>
      </c>
      <c r="C361" s="3" t="s">
        <v>420</v>
      </c>
      <c r="D361" s="3" t="s">
        <v>25</v>
      </c>
      <c r="E361" s="2" t="s">
        <v>438</v>
      </c>
      <c r="F361" t="s">
        <v>1975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 x14ac:dyDescent="0.25">
      <c r="A362" s="3" t="s">
        <v>442</v>
      </c>
      <c r="B362" s="3" t="s">
        <v>440</v>
      </c>
      <c r="C362" s="3" t="s">
        <v>441</v>
      </c>
      <c r="D362" s="3" t="s">
        <v>443</v>
      </c>
      <c r="E362" s="2" t="s">
        <v>439</v>
      </c>
      <c r="F362" t="s">
        <v>1958</v>
      </c>
      <c r="G362" s="4"/>
      <c r="H362" s="4"/>
      <c r="I362" s="4"/>
      <c r="J362" s="4"/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 x14ac:dyDescent="0.25">
      <c r="A363" s="3" t="s">
        <v>442</v>
      </c>
      <c r="B363" s="3" t="s">
        <v>440</v>
      </c>
      <c r="C363" s="3" t="s">
        <v>441</v>
      </c>
      <c r="D363" s="3" t="s">
        <v>443</v>
      </c>
      <c r="E363" s="2" t="s">
        <v>444</v>
      </c>
      <c r="F363" t="s">
        <v>1959</v>
      </c>
      <c r="G363" s="4"/>
      <c r="H363" s="4"/>
      <c r="I363" s="4"/>
      <c r="J363" s="4"/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 x14ac:dyDescent="0.25">
      <c r="A364" s="3" t="s">
        <v>442</v>
      </c>
      <c r="B364" s="3" t="s">
        <v>440</v>
      </c>
      <c r="C364" s="3" t="s">
        <v>441</v>
      </c>
      <c r="D364" s="3" t="s">
        <v>443</v>
      </c>
      <c r="E364" s="2" t="s">
        <v>445</v>
      </c>
      <c r="F364" t="s">
        <v>1960</v>
      </c>
      <c r="G364" s="4"/>
      <c r="H364" s="4"/>
      <c r="I364" s="4"/>
      <c r="J364" s="4"/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</row>
    <row r="365" spans="1:21" x14ac:dyDescent="0.25">
      <c r="A365" s="3" t="s">
        <v>442</v>
      </c>
      <c r="B365" s="3" t="s">
        <v>440</v>
      </c>
      <c r="C365" s="3" t="s">
        <v>441</v>
      </c>
      <c r="D365" s="3" t="s">
        <v>443</v>
      </c>
      <c r="E365" s="2" t="s">
        <v>446</v>
      </c>
      <c r="F365" t="s">
        <v>1961</v>
      </c>
      <c r="G365" s="4"/>
      <c r="H365" s="4"/>
      <c r="I365" s="4"/>
      <c r="J365" s="4"/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</row>
    <row r="366" spans="1:21" x14ac:dyDescent="0.25">
      <c r="A366" s="3" t="s">
        <v>442</v>
      </c>
      <c r="B366" s="3" t="s">
        <v>440</v>
      </c>
      <c r="C366" s="3" t="s">
        <v>441</v>
      </c>
      <c r="D366" s="3" t="s">
        <v>443</v>
      </c>
      <c r="E366" s="2" t="s">
        <v>447</v>
      </c>
      <c r="F366" t="s">
        <v>1962</v>
      </c>
      <c r="G366" s="4"/>
      <c r="H366" s="4"/>
      <c r="I366" s="4"/>
      <c r="J366" s="4"/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</row>
    <row r="367" spans="1:21" x14ac:dyDescent="0.25">
      <c r="A367" s="3" t="s">
        <v>442</v>
      </c>
      <c r="B367" s="3" t="s">
        <v>440</v>
      </c>
      <c r="C367" s="3" t="s">
        <v>441</v>
      </c>
      <c r="D367" s="3" t="s">
        <v>443</v>
      </c>
      <c r="E367" s="2" t="s">
        <v>448</v>
      </c>
      <c r="F367" t="s">
        <v>1963</v>
      </c>
      <c r="G367" s="4"/>
      <c r="H367" s="4"/>
      <c r="I367" s="4"/>
      <c r="J367" s="4"/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</row>
    <row r="368" spans="1:21" x14ac:dyDescent="0.25">
      <c r="A368" s="3" t="s">
        <v>442</v>
      </c>
      <c r="B368" s="3" t="s">
        <v>440</v>
      </c>
      <c r="C368" s="3" t="s">
        <v>441</v>
      </c>
      <c r="D368" s="3" t="s">
        <v>443</v>
      </c>
      <c r="E368" s="2" t="s">
        <v>449</v>
      </c>
      <c r="F368" t="s">
        <v>1964</v>
      </c>
      <c r="G368" s="4"/>
      <c r="H368" s="4"/>
      <c r="I368" s="4"/>
      <c r="J368" s="4"/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</row>
    <row r="369" spans="1:21" x14ac:dyDescent="0.25">
      <c r="A369" s="3" t="s">
        <v>442</v>
      </c>
      <c r="B369" s="3" t="s">
        <v>440</v>
      </c>
      <c r="C369" s="3" t="s">
        <v>441</v>
      </c>
      <c r="D369" s="3" t="s">
        <v>443</v>
      </c>
      <c r="E369" s="2" t="s">
        <v>450</v>
      </c>
      <c r="F369" t="s">
        <v>1965</v>
      </c>
      <c r="G369" s="4"/>
      <c r="H369" s="4"/>
      <c r="I369" s="4"/>
      <c r="J369" s="4"/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</row>
    <row r="370" spans="1:21" x14ac:dyDescent="0.25">
      <c r="A370" s="3" t="s">
        <v>442</v>
      </c>
      <c r="B370" s="3" t="s">
        <v>440</v>
      </c>
      <c r="C370" s="3" t="s">
        <v>441</v>
      </c>
      <c r="D370" s="3" t="s">
        <v>443</v>
      </c>
      <c r="E370" s="2" t="s">
        <v>451</v>
      </c>
      <c r="F370" t="s">
        <v>1966</v>
      </c>
      <c r="G370" s="4"/>
      <c r="H370" s="4"/>
      <c r="I370" s="4"/>
      <c r="J370" s="4"/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 x14ac:dyDescent="0.25">
      <c r="A371" s="3" t="s">
        <v>442</v>
      </c>
      <c r="B371" s="3" t="s">
        <v>440</v>
      </c>
      <c r="C371" s="3" t="s">
        <v>441</v>
      </c>
      <c r="D371" s="3" t="s">
        <v>443</v>
      </c>
      <c r="E371" s="2" t="s">
        <v>452</v>
      </c>
      <c r="F371" t="s">
        <v>1967</v>
      </c>
      <c r="G371" s="4"/>
      <c r="H371" s="4"/>
      <c r="I371" s="4"/>
      <c r="J371" s="4"/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 x14ac:dyDescent="0.25">
      <c r="A372" s="3" t="s">
        <v>442</v>
      </c>
      <c r="B372" s="3" t="s">
        <v>440</v>
      </c>
      <c r="C372" s="3" t="s">
        <v>441</v>
      </c>
      <c r="D372" s="3" t="s">
        <v>443</v>
      </c>
      <c r="E372" s="2" t="s">
        <v>453</v>
      </c>
      <c r="F372" t="s">
        <v>1968</v>
      </c>
      <c r="G372" s="4"/>
      <c r="H372" s="4"/>
      <c r="I372" s="4"/>
      <c r="J372" s="4"/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</row>
    <row r="373" spans="1:21" x14ac:dyDescent="0.25">
      <c r="A373" s="3" t="s">
        <v>442</v>
      </c>
      <c r="B373" s="3" t="s">
        <v>440</v>
      </c>
      <c r="C373" s="3" t="s">
        <v>441</v>
      </c>
      <c r="D373" s="3" t="s">
        <v>443</v>
      </c>
      <c r="E373" s="2" t="s">
        <v>454</v>
      </c>
      <c r="F373" t="s">
        <v>1969</v>
      </c>
      <c r="G373" s="4"/>
      <c r="H373" s="4"/>
      <c r="I373" s="4"/>
      <c r="J373" s="4"/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 x14ac:dyDescent="0.25">
      <c r="A374" s="3" t="s">
        <v>442</v>
      </c>
      <c r="B374" s="3" t="s">
        <v>440</v>
      </c>
      <c r="C374" s="3" t="s">
        <v>441</v>
      </c>
      <c r="D374" s="3" t="s">
        <v>443</v>
      </c>
      <c r="E374" s="2" t="s">
        <v>455</v>
      </c>
      <c r="F374" t="s">
        <v>1970</v>
      </c>
      <c r="G374" s="4"/>
      <c r="H374" s="4"/>
      <c r="I374" s="4"/>
      <c r="J374" s="4"/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</row>
    <row r="375" spans="1:21" x14ac:dyDescent="0.25">
      <c r="A375" s="3" t="s">
        <v>442</v>
      </c>
      <c r="B375" s="3" t="s">
        <v>440</v>
      </c>
      <c r="C375" s="3" t="s">
        <v>441</v>
      </c>
      <c r="D375" s="3" t="s">
        <v>443</v>
      </c>
      <c r="E375" s="2" t="s">
        <v>456</v>
      </c>
      <c r="F375" t="s">
        <v>1971</v>
      </c>
      <c r="G375" s="4"/>
      <c r="H375" s="4"/>
      <c r="I375" s="4"/>
      <c r="J375" s="4"/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</row>
    <row r="376" spans="1:21" x14ac:dyDescent="0.25">
      <c r="A376" s="3" t="s">
        <v>442</v>
      </c>
      <c r="B376" s="3" t="s">
        <v>440</v>
      </c>
      <c r="C376" s="3" t="s">
        <v>441</v>
      </c>
      <c r="D376" s="3" t="s">
        <v>443</v>
      </c>
      <c r="E376" s="2" t="s">
        <v>457</v>
      </c>
      <c r="F376" t="s">
        <v>1972</v>
      </c>
      <c r="G376" s="4"/>
      <c r="H376" s="4"/>
      <c r="I376" s="4"/>
      <c r="J376" s="4"/>
      <c r="K376" s="4">
        <v>0</v>
      </c>
      <c r="L376" s="4">
        <v>0</v>
      </c>
      <c r="M376" s="4">
        <v>11797278523</v>
      </c>
      <c r="N376" s="4">
        <v>11797278523</v>
      </c>
      <c r="O376" s="4">
        <v>11224813057.088488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 x14ac:dyDescent="0.25">
      <c r="A377" s="3" t="s">
        <v>442</v>
      </c>
      <c r="B377" s="3" t="s">
        <v>440</v>
      </c>
      <c r="C377" s="3" t="s">
        <v>441</v>
      </c>
      <c r="D377" s="3" t="s">
        <v>443</v>
      </c>
      <c r="E377" s="2" t="s">
        <v>458</v>
      </c>
      <c r="F377" t="s">
        <v>1973</v>
      </c>
      <c r="G377" s="4">
        <v>1294844277</v>
      </c>
      <c r="H377" s="4">
        <v>1362162640.5152483</v>
      </c>
      <c r="I377" s="4">
        <v>1333046479</v>
      </c>
      <c r="J377" s="4">
        <v>1333046479</v>
      </c>
      <c r="K377" s="4">
        <v>1319716014.21</v>
      </c>
      <c r="L377" s="4">
        <v>1255676512.0932446</v>
      </c>
      <c r="M377" s="4">
        <v>1986961324</v>
      </c>
      <c r="N377" s="4">
        <v>0</v>
      </c>
      <c r="O377" s="4">
        <v>1890543600.38059</v>
      </c>
      <c r="P377" s="4">
        <v>1306518854.0678999</v>
      </c>
      <c r="Q377" s="4">
        <v>1172754478.2757659</v>
      </c>
      <c r="R377" s="4">
        <v>0</v>
      </c>
      <c r="S377" s="4">
        <v>0</v>
      </c>
      <c r="T377" s="4">
        <v>1293453665.52722</v>
      </c>
      <c r="U377" s="4">
        <v>1127210615.0417547</v>
      </c>
    </row>
    <row r="378" spans="1:21" x14ac:dyDescent="0.25">
      <c r="A378" s="3" t="s">
        <v>442</v>
      </c>
      <c r="B378" s="3" t="s">
        <v>440</v>
      </c>
      <c r="C378" s="3" t="s">
        <v>441</v>
      </c>
      <c r="D378" s="3" t="s">
        <v>443</v>
      </c>
      <c r="E378" s="2" t="s">
        <v>459</v>
      </c>
      <c r="F378" t="s">
        <v>1974</v>
      </c>
      <c r="G378" s="4"/>
      <c r="H378" s="4"/>
      <c r="I378" s="4"/>
      <c r="J378" s="4"/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 x14ac:dyDescent="0.25">
      <c r="A379" s="3" t="s">
        <v>442</v>
      </c>
      <c r="B379" s="3" t="s">
        <v>440</v>
      </c>
      <c r="C379" s="3" t="s">
        <v>441</v>
      </c>
      <c r="D379" s="3" t="s">
        <v>443</v>
      </c>
      <c r="E379" s="2" t="s">
        <v>460</v>
      </c>
      <c r="F379" t="s">
        <v>1975</v>
      </c>
      <c r="G379" s="4">
        <v>1024092463</v>
      </c>
      <c r="H379" s="4">
        <v>1077334563.1675863</v>
      </c>
      <c r="I379" s="4">
        <v>1986205360</v>
      </c>
      <c r="J379" s="4">
        <v>1986205360</v>
      </c>
      <c r="K379" s="4">
        <v>800043519.00800002</v>
      </c>
      <c r="L379" s="4">
        <v>761221235.97335875</v>
      </c>
      <c r="M379" s="4">
        <v>1261374205</v>
      </c>
      <c r="N379" s="4">
        <v>1261374205</v>
      </c>
      <c r="O379" s="4">
        <v>1200165751.6650808</v>
      </c>
      <c r="P379" s="4">
        <v>600032639.25600004</v>
      </c>
      <c r="Q379" s="4">
        <v>538599931.11322546</v>
      </c>
      <c r="R379" s="4">
        <v>0</v>
      </c>
      <c r="S379" s="4">
        <v>0</v>
      </c>
      <c r="T379" s="4">
        <v>1500081598.1400001</v>
      </c>
      <c r="U379" s="4">
        <v>1307281386.1971493</v>
      </c>
    </row>
    <row r="380" spans="1:21" x14ac:dyDescent="0.25">
      <c r="A380" s="3" t="s">
        <v>463</v>
      </c>
      <c r="B380" s="3" t="s">
        <v>440</v>
      </c>
      <c r="C380" s="3" t="s">
        <v>462</v>
      </c>
      <c r="D380" s="3" t="s">
        <v>443</v>
      </c>
      <c r="E380" s="2" t="s">
        <v>461</v>
      </c>
      <c r="F380" t="s">
        <v>1958</v>
      </c>
      <c r="G380" s="4"/>
      <c r="H380" s="4"/>
      <c r="I380" s="4"/>
      <c r="J380" s="4"/>
      <c r="K380" s="4">
        <v>0</v>
      </c>
      <c r="L380" s="4">
        <v>0</v>
      </c>
      <c r="M380" s="4">
        <v>17443519</v>
      </c>
      <c r="N380" s="4">
        <v>0</v>
      </c>
      <c r="O380" s="4">
        <v>16597068.506184585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</row>
    <row r="381" spans="1:21" x14ac:dyDescent="0.25">
      <c r="A381" s="3" t="s">
        <v>463</v>
      </c>
      <c r="B381" s="3" t="s">
        <v>440</v>
      </c>
      <c r="C381" s="3" t="s">
        <v>462</v>
      </c>
      <c r="D381" s="3" t="s">
        <v>443</v>
      </c>
      <c r="E381" s="2" t="s">
        <v>464</v>
      </c>
      <c r="F381" t="s">
        <v>1959</v>
      </c>
      <c r="G381" s="4"/>
      <c r="H381" s="4"/>
      <c r="I381" s="4"/>
      <c r="J381" s="4"/>
      <c r="K381" s="4">
        <v>0</v>
      </c>
      <c r="L381" s="4">
        <v>0</v>
      </c>
      <c r="M381" s="4">
        <v>412970000</v>
      </c>
      <c r="N381" s="4">
        <v>0</v>
      </c>
      <c r="O381" s="4">
        <v>392930542.34062797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</row>
    <row r="382" spans="1:21" x14ac:dyDescent="0.25">
      <c r="A382" s="3" t="s">
        <v>463</v>
      </c>
      <c r="B382" s="3" t="s">
        <v>440</v>
      </c>
      <c r="C382" s="3" t="s">
        <v>462</v>
      </c>
      <c r="D382" s="3" t="s">
        <v>443</v>
      </c>
      <c r="E382" s="2" t="s">
        <v>465</v>
      </c>
      <c r="F382" t="s">
        <v>1960</v>
      </c>
      <c r="G382" s="4"/>
      <c r="H382" s="4"/>
      <c r="I382" s="4"/>
      <c r="J382" s="4"/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</row>
    <row r="383" spans="1:21" x14ac:dyDescent="0.25">
      <c r="A383" s="3" t="s">
        <v>463</v>
      </c>
      <c r="B383" s="3" t="s">
        <v>440</v>
      </c>
      <c r="C383" s="3" t="s">
        <v>462</v>
      </c>
      <c r="D383" s="3" t="s">
        <v>443</v>
      </c>
      <c r="E383" s="2" t="s">
        <v>466</v>
      </c>
      <c r="F383" t="s">
        <v>1961</v>
      </c>
      <c r="G383" s="4"/>
      <c r="H383" s="4"/>
      <c r="I383" s="4"/>
      <c r="J383" s="4"/>
      <c r="K383" s="4">
        <v>0</v>
      </c>
      <c r="L383" s="4">
        <v>0</v>
      </c>
      <c r="M383" s="4">
        <v>853331011</v>
      </c>
      <c r="N383" s="4">
        <v>0</v>
      </c>
      <c r="O383" s="4">
        <v>811922941.00856328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</row>
    <row r="384" spans="1:21" x14ac:dyDescent="0.25">
      <c r="A384" s="3" t="s">
        <v>463</v>
      </c>
      <c r="B384" s="3" t="s">
        <v>440</v>
      </c>
      <c r="C384" s="3" t="s">
        <v>462</v>
      </c>
      <c r="D384" s="3" t="s">
        <v>443</v>
      </c>
      <c r="E384" s="2" t="s">
        <v>467</v>
      </c>
      <c r="F384" t="s">
        <v>1962</v>
      </c>
      <c r="G384" s="4"/>
      <c r="H384" s="4"/>
      <c r="I384" s="4"/>
      <c r="J384" s="4"/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</row>
    <row r="385" spans="1:21" x14ac:dyDescent="0.25">
      <c r="A385" s="3" t="s">
        <v>463</v>
      </c>
      <c r="B385" s="3" t="s">
        <v>440</v>
      </c>
      <c r="C385" s="3" t="s">
        <v>462</v>
      </c>
      <c r="D385" s="3" t="s">
        <v>443</v>
      </c>
      <c r="E385" s="2" t="s">
        <v>468</v>
      </c>
      <c r="F385" t="s">
        <v>1963</v>
      </c>
      <c r="G385" s="4"/>
      <c r="H385" s="4"/>
      <c r="I385" s="4"/>
      <c r="J385" s="4"/>
      <c r="K385" s="4">
        <v>0</v>
      </c>
      <c r="L385" s="4">
        <v>0</v>
      </c>
      <c r="M385" s="4">
        <v>71585890</v>
      </c>
      <c r="N385" s="4">
        <v>0</v>
      </c>
      <c r="O385" s="4">
        <v>68112169.362511888</v>
      </c>
      <c r="P385" s="4">
        <v>0</v>
      </c>
      <c r="Q385" s="4">
        <v>0</v>
      </c>
      <c r="R385" s="4">
        <v>124800000</v>
      </c>
      <c r="S385" s="4">
        <v>112022691.77602643</v>
      </c>
      <c r="T385" s="4">
        <v>0</v>
      </c>
      <c r="U385" s="4">
        <v>0</v>
      </c>
    </row>
    <row r="386" spans="1:21" x14ac:dyDescent="0.25">
      <c r="A386" s="3" t="s">
        <v>463</v>
      </c>
      <c r="B386" s="3" t="s">
        <v>440</v>
      </c>
      <c r="C386" s="3" t="s">
        <v>462</v>
      </c>
      <c r="D386" s="3" t="s">
        <v>443</v>
      </c>
      <c r="E386" s="2" t="s">
        <v>469</v>
      </c>
      <c r="F386" t="s">
        <v>1964</v>
      </c>
      <c r="G386" s="4"/>
      <c r="H386" s="4"/>
      <c r="I386" s="4"/>
      <c r="J386" s="4"/>
      <c r="K386" s="4">
        <v>0</v>
      </c>
      <c r="L386" s="4">
        <v>0</v>
      </c>
      <c r="M386" s="4">
        <v>250000000</v>
      </c>
      <c r="N386" s="4">
        <v>0</v>
      </c>
      <c r="O386" s="4">
        <v>237868696.4795433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</row>
    <row r="387" spans="1:21" x14ac:dyDescent="0.25">
      <c r="A387" s="3" t="s">
        <v>463</v>
      </c>
      <c r="B387" s="3" t="s">
        <v>440</v>
      </c>
      <c r="C387" s="3" t="s">
        <v>462</v>
      </c>
      <c r="D387" s="3" t="s">
        <v>443</v>
      </c>
      <c r="E387" s="2" t="s">
        <v>470</v>
      </c>
      <c r="F387" t="s">
        <v>1965</v>
      </c>
      <c r="G387" s="4"/>
      <c r="H387" s="4"/>
      <c r="I387" s="4"/>
      <c r="J387" s="4"/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</row>
    <row r="388" spans="1:21" x14ac:dyDescent="0.25">
      <c r="A388" s="3" t="s">
        <v>463</v>
      </c>
      <c r="B388" s="3" t="s">
        <v>440</v>
      </c>
      <c r="C388" s="3" t="s">
        <v>462</v>
      </c>
      <c r="D388" s="3" t="s">
        <v>443</v>
      </c>
      <c r="E388" s="2" t="s">
        <v>471</v>
      </c>
      <c r="F388" t="s">
        <v>1966</v>
      </c>
      <c r="G388" s="4"/>
      <c r="H388" s="4"/>
      <c r="I388" s="4"/>
      <c r="J388" s="4"/>
      <c r="K388" s="4">
        <v>0</v>
      </c>
      <c r="L388" s="4">
        <v>0</v>
      </c>
      <c r="M388" s="4">
        <v>92478000</v>
      </c>
      <c r="N388" s="4">
        <v>0</v>
      </c>
      <c r="O388" s="4">
        <v>87990485.25214082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</row>
    <row r="389" spans="1:21" x14ac:dyDescent="0.25">
      <c r="A389" s="3" t="s">
        <v>463</v>
      </c>
      <c r="B389" s="3" t="s">
        <v>440</v>
      </c>
      <c r="C389" s="3" t="s">
        <v>462</v>
      </c>
      <c r="D389" s="3" t="s">
        <v>443</v>
      </c>
      <c r="E389" s="2" t="s">
        <v>472</v>
      </c>
      <c r="F389" t="s">
        <v>1967</v>
      </c>
      <c r="G389" s="4"/>
      <c r="H389" s="4"/>
      <c r="I389" s="4"/>
      <c r="J389" s="4"/>
      <c r="K389" s="4">
        <v>0</v>
      </c>
      <c r="L389" s="4">
        <v>0</v>
      </c>
      <c r="M389" s="4">
        <v>43050630</v>
      </c>
      <c r="N389" s="4">
        <v>0</v>
      </c>
      <c r="O389" s="4">
        <v>40961588.96289248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</row>
    <row r="390" spans="1:21" x14ac:dyDescent="0.25">
      <c r="A390" s="3" t="s">
        <v>463</v>
      </c>
      <c r="B390" s="3" t="s">
        <v>440</v>
      </c>
      <c r="C390" s="3" t="s">
        <v>462</v>
      </c>
      <c r="D390" s="3" t="s">
        <v>443</v>
      </c>
      <c r="E390" s="2" t="s">
        <v>473</v>
      </c>
      <c r="F390" t="s">
        <v>1968</v>
      </c>
      <c r="G390" s="4"/>
      <c r="H390" s="4"/>
      <c r="I390" s="4"/>
      <c r="J390" s="4"/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</row>
    <row r="391" spans="1:21" x14ac:dyDescent="0.25">
      <c r="A391" s="3" t="s">
        <v>463</v>
      </c>
      <c r="B391" s="3" t="s">
        <v>440</v>
      </c>
      <c r="C391" s="3" t="s">
        <v>462</v>
      </c>
      <c r="D391" s="3" t="s">
        <v>443</v>
      </c>
      <c r="E391" s="2" t="s">
        <v>474</v>
      </c>
      <c r="F391" t="s">
        <v>1969</v>
      </c>
      <c r="G391" s="4"/>
      <c r="H391" s="4"/>
      <c r="I391" s="4"/>
      <c r="J391" s="4"/>
      <c r="K391" s="4">
        <v>0</v>
      </c>
      <c r="L391" s="4">
        <v>0</v>
      </c>
      <c r="M391" s="4">
        <v>1856400</v>
      </c>
      <c r="N391" s="4">
        <v>0</v>
      </c>
      <c r="O391" s="4">
        <v>1766317.7925784965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 x14ac:dyDescent="0.25">
      <c r="A392" s="3" t="s">
        <v>463</v>
      </c>
      <c r="B392" s="3" t="s">
        <v>440</v>
      </c>
      <c r="C392" s="3" t="s">
        <v>462</v>
      </c>
      <c r="D392" s="3" t="s">
        <v>443</v>
      </c>
      <c r="E392" s="2" t="s">
        <v>475</v>
      </c>
      <c r="F392" t="s">
        <v>1970</v>
      </c>
      <c r="G392" s="4"/>
      <c r="H392" s="4"/>
      <c r="I392" s="4"/>
      <c r="J392" s="4"/>
      <c r="K392" s="4">
        <v>0</v>
      </c>
      <c r="L392" s="4">
        <v>0</v>
      </c>
      <c r="M392" s="4">
        <v>5995646138</v>
      </c>
      <c r="N392" s="4">
        <v>0</v>
      </c>
      <c r="O392" s="4">
        <v>5704706125.5946712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 x14ac:dyDescent="0.25">
      <c r="A393" s="3" t="s">
        <v>463</v>
      </c>
      <c r="B393" s="3" t="s">
        <v>440</v>
      </c>
      <c r="C393" s="3" t="s">
        <v>462</v>
      </c>
      <c r="D393" s="3" t="s">
        <v>443</v>
      </c>
      <c r="E393" s="2" t="s">
        <v>476</v>
      </c>
      <c r="F393" t="s">
        <v>1971</v>
      </c>
      <c r="G393" s="4"/>
      <c r="H393" s="4"/>
      <c r="I393" s="4"/>
      <c r="J393" s="4"/>
      <c r="K393" s="4">
        <v>0</v>
      </c>
      <c r="L393" s="4">
        <v>0</v>
      </c>
      <c r="M393" s="4">
        <v>445002180</v>
      </c>
      <c r="N393" s="4">
        <v>0</v>
      </c>
      <c r="O393" s="4">
        <v>423408353.94862032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</row>
    <row r="394" spans="1:21" x14ac:dyDescent="0.25">
      <c r="A394" s="3" t="s">
        <v>463</v>
      </c>
      <c r="B394" s="3" t="s">
        <v>440</v>
      </c>
      <c r="C394" s="3" t="s">
        <v>462</v>
      </c>
      <c r="D394" s="3" t="s">
        <v>443</v>
      </c>
      <c r="E394" s="2" t="s">
        <v>477</v>
      </c>
      <c r="F394" t="s">
        <v>1972</v>
      </c>
      <c r="G394" s="4"/>
      <c r="H394" s="4"/>
      <c r="I394" s="4"/>
      <c r="J394" s="4"/>
      <c r="K394" s="4">
        <v>0</v>
      </c>
      <c r="L394" s="4">
        <v>0</v>
      </c>
      <c r="M394" s="4">
        <v>29207369620</v>
      </c>
      <c r="N394" s="4">
        <v>29207369620</v>
      </c>
      <c r="O394" s="4">
        <v>27790075756.422455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</row>
    <row r="395" spans="1:21" x14ac:dyDescent="0.25">
      <c r="A395" s="3" t="s">
        <v>463</v>
      </c>
      <c r="B395" s="3" t="s">
        <v>440</v>
      </c>
      <c r="C395" s="3" t="s">
        <v>462</v>
      </c>
      <c r="D395" s="3" t="s">
        <v>443</v>
      </c>
      <c r="E395" s="2" t="s">
        <v>478</v>
      </c>
      <c r="F395" t="s">
        <v>1973</v>
      </c>
      <c r="G395" s="4"/>
      <c r="H395" s="4"/>
      <c r="I395" s="4"/>
      <c r="J395" s="4"/>
      <c r="K395" s="4">
        <v>0</v>
      </c>
      <c r="L395" s="4">
        <v>0</v>
      </c>
      <c r="M395" s="4">
        <v>488623010</v>
      </c>
      <c r="N395" s="4">
        <v>0</v>
      </c>
      <c r="O395" s="4">
        <v>464912473.83444339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</row>
    <row r="396" spans="1:21" x14ac:dyDescent="0.25">
      <c r="A396" s="3" t="s">
        <v>463</v>
      </c>
      <c r="B396" s="3" t="s">
        <v>440</v>
      </c>
      <c r="C396" s="3" t="s">
        <v>462</v>
      </c>
      <c r="D396" s="3" t="s">
        <v>443</v>
      </c>
      <c r="E396" s="2" t="s">
        <v>479</v>
      </c>
      <c r="F396" t="s">
        <v>1974</v>
      </c>
      <c r="G396" s="4"/>
      <c r="H396" s="4"/>
      <c r="I396" s="4"/>
      <c r="J396" s="4"/>
      <c r="K396" s="4">
        <v>0</v>
      </c>
      <c r="L396" s="4">
        <v>0</v>
      </c>
      <c r="M396" s="4">
        <v>76261180</v>
      </c>
      <c r="N396" s="4">
        <v>0</v>
      </c>
      <c r="O396" s="4">
        <v>72560589.914367273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</row>
    <row r="397" spans="1:21" x14ac:dyDescent="0.25">
      <c r="A397" s="3" t="s">
        <v>463</v>
      </c>
      <c r="B397" s="3" t="s">
        <v>440</v>
      </c>
      <c r="C397" s="3" t="s">
        <v>462</v>
      </c>
      <c r="D397" s="3" t="s">
        <v>443</v>
      </c>
      <c r="E397" s="2" t="s">
        <v>480</v>
      </c>
      <c r="F397" t="s">
        <v>1975</v>
      </c>
      <c r="G397" s="4"/>
      <c r="H397" s="4"/>
      <c r="I397" s="4"/>
      <c r="J397" s="4"/>
      <c r="K397" s="4">
        <v>0</v>
      </c>
      <c r="L397" s="4">
        <v>0</v>
      </c>
      <c r="M397" s="4">
        <v>1362147098</v>
      </c>
      <c r="N397" s="4">
        <v>0</v>
      </c>
      <c r="O397" s="4">
        <v>1296048618.4586108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</row>
    <row r="398" spans="1:21" x14ac:dyDescent="0.25">
      <c r="A398" s="3" t="s">
        <v>484</v>
      </c>
      <c r="B398" s="3" t="s">
        <v>482</v>
      </c>
      <c r="C398" s="3" t="s">
        <v>483</v>
      </c>
      <c r="D398" s="3" t="s">
        <v>443</v>
      </c>
      <c r="E398" s="2" t="s">
        <v>481</v>
      </c>
      <c r="F398" t="s">
        <v>1958</v>
      </c>
      <c r="G398" s="4">
        <v>42640614</v>
      </c>
      <c r="H398" s="4">
        <v>44857480.077839091</v>
      </c>
      <c r="I398" s="4">
        <v>51346000</v>
      </c>
      <c r="J398" s="4">
        <v>51346000</v>
      </c>
      <c r="K398" s="4">
        <v>52886380</v>
      </c>
      <c r="L398" s="4">
        <v>50320057.088487156</v>
      </c>
      <c r="M398" s="4">
        <v>0</v>
      </c>
      <c r="N398" s="4">
        <v>871603000</v>
      </c>
      <c r="O398" s="4">
        <v>0</v>
      </c>
      <c r="P398" s="4">
        <v>54552300</v>
      </c>
      <c r="Q398" s="4">
        <v>48967111.286645241</v>
      </c>
      <c r="R398" s="4">
        <v>0</v>
      </c>
      <c r="S398" s="4">
        <v>0</v>
      </c>
      <c r="T398" s="4">
        <v>56188869</v>
      </c>
      <c r="U398" s="4">
        <v>48967111.286645241</v>
      </c>
    </row>
    <row r="399" spans="1:21" x14ac:dyDescent="0.25">
      <c r="A399" s="3" t="s">
        <v>484</v>
      </c>
      <c r="B399" s="3" t="s">
        <v>482</v>
      </c>
      <c r="C399" s="3" t="s">
        <v>483</v>
      </c>
      <c r="D399" s="3" t="s">
        <v>443</v>
      </c>
      <c r="E399" s="2" t="s">
        <v>485</v>
      </c>
      <c r="F399" t="s">
        <v>1959</v>
      </c>
      <c r="G399" s="4">
        <v>361040969</v>
      </c>
      <c r="H399" s="4">
        <v>379811324.34446698</v>
      </c>
      <c r="I399" s="4">
        <v>356307550</v>
      </c>
      <c r="J399" s="4">
        <v>356307550</v>
      </c>
      <c r="K399" s="4">
        <v>447175000</v>
      </c>
      <c r="L399" s="4">
        <v>425475737.39295906</v>
      </c>
      <c r="M399" s="4">
        <v>223190000</v>
      </c>
      <c r="N399" s="4">
        <v>223190000</v>
      </c>
      <c r="O399" s="4">
        <v>212359657.46907705</v>
      </c>
      <c r="P399" s="4">
        <v>461261000</v>
      </c>
      <c r="Q399" s="4">
        <v>414036048.32773817</v>
      </c>
      <c r="R399" s="4">
        <v>0</v>
      </c>
      <c r="S399" s="4">
        <v>0</v>
      </c>
      <c r="T399" s="4">
        <v>475098830</v>
      </c>
      <c r="U399" s="4">
        <v>414036048.32773811</v>
      </c>
    </row>
    <row r="400" spans="1:21" x14ac:dyDescent="0.25">
      <c r="A400" s="3" t="s">
        <v>484</v>
      </c>
      <c r="B400" s="3" t="s">
        <v>482</v>
      </c>
      <c r="C400" s="3" t="s">
        <v>483</v>
      </c>
      <c r="D400" s="3" t="s">
        <v>443</v>
      </c>
      <c r="E400" s="2" t="s">
        <v>486</v>
      </c>
      <c r="F400" t="s">
        <v>1960</v>
      </c>
      <c r="G400" s="4">
        <v>457211139</v>
      </c>
      <c r="H400" s="4">
        <v>480981337.62939292</v>
      </c>
      <c r="I400" s="4">
        <v>656521880</v>
      </c>
      <c r="J400" s="4">
        <v>656521880</v>
      </c>
      <c r="K400" s="4">
        <v>822385970</v>
      </c>
      <c r="L400" s="4">
        <v>782479514.74785912</v>
      </c>
      <c r="M400" s="4">
        <v>1693044128</v>
      </c>
      <c r="N400" s="4">
        <v>0</v>
      </c>
      <c r="O400" s="4">
        <v>1610888799.2388201</v>
      </c>
      <c r="P400" s="4">
        <v>848290700</v>
      </c>
      <c r="Q400" s="4">
        <v>761440766.20648789</v>
      </c>
      <c r="R400" s="4">
        <v>0</v>
      </c>
      <c r="S400" s="4">
        <v>0</v>
      </c>
      <c r="T400" s="4">
        <v>873739421</v>
      </c>
      <c r="U400" s="4">
        <v>761440766.20648789</v>
      </c>
    </row>
    <row r="401" spans="1:21" x14ac:dyDescent="0.25">
      <c r="A401" s="3" t="s">
        <v>484</v>
      </c>
      <c r="B401" s="3" t="s">
        <v>482</v>
      </c>
      <c r="C401" s="3" t="s">
        <v>483</v>
      </c>
      <c r="D401" s="3" t="s">
        <v>443</v>
      </c>
      <c r="E401" s="2" t="s">
        <v>487</v>
      </c>
      <c r="F401" t="s">
        <v>1961</v>
      </c>
      <c r="G401" s="4">
        <v>226649683</v>
      </c>
      <c r="H401" s="4">
        <v>238433096.66744116</v>
      </c>
      <c r="I401" s="4">
        <v>146154118</v>
      </c>
      <c r="J401" s="4">
        <v>146154118</v>
      </c>
      <c r="K401" s="4">
        <v>179272650</v>
      </c>
      <c r="L401" s="4">
        <v>170573406.27973357</v>
      </c>
      <c r="M401" s="4">
        <v>4836030476</v>
      </c>
      <c r="N401" s="4">
        <v>0</v>
      </c>
      <c r="O401" s="4">
        <v>4601361061.8458605</v>
      </c>
      <c r="P401" s="4">
        <v>184920000</v>
      </c>
      <c r="Q401" s="4">
        <v>165987469.25659299</v>
      </c>
      <c r="R401" s="4">
        <v>0</v>
      </c>
      <c r="S401" s="4">
        <v>0</v>
      </c>
      <c r="T401" s="4">
        <v>190467000</v>
      </c>
      <c r="U401" s="4">
        <v>165986946.37248275</v>
      </c>
    </row>
    <row r="402" spans="1:21" x14ac:dyDescent="0.25">
      <c r="A402" s="3" t="s">
        <v>484</v>
      </c>
      <c r="B402" s="3" t="s">
        <v>482</v>
      </c>
      <c r="C402" s="3" t="s">
        <v>483</v>
      </c>
      <c r="D402" s="3" t="s">
        <v>443</v>
      </c>
      <c r="E402" s="2" t="s">
        <v>488</v>
      </c>
      <c r="F402" t="s">
        <v>1962</v>
      </c>
      <c r="G402" s="4">
        <v>17270000</v>
      </c>
      <c r="H402" s="4">
        <v>18167859.424920127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 x14ac:dyDescent="0.25">
      <c r="A403" s="3" t="s">
        <v>484</v>
      </c>
      <c r="B403" s="3" t="s">
        <v>482</v>
      </c>
      <c r="C403" s="3" t="s">
        <v>483</v>
      </c>
      <c r="D403" s="3" t="s">
        <v>443</v>
      </c>
      <c r="E403" s="2" t="s">
        <v>489</v>
      </c>
      <c r="F403" t="s">
        <v>1963</v>
      </c>
      <c r="G403" s="4">
        <v>80789709</v>
      </c>
      <c r="H403" s="4">
        <v>84989929.130990416</v>
      </c>
      <c r="I403" s="4">
        <v>60190779</v>
      </c>
      <c r="J403" s="4">
        <v>60190779</v>
      </c>
      <c r="K403" s="4">
        <v>39568248</v>
      </c>
      <c r="L403" s="4">
        <v>37648190.294957183</v>
      </c>
      <c r="M403" s="4">
        <v>21130399</v>
      </c>
      <c r="N403" s="4">
        <v>31317389</v>
      </c>
      <c r="O403" s="4">
        <v>20105041.864890579</v>
      </c>
      <c r="P403" s="4">
        <v>42000000</v>
      </c>
      <c r="Q403" s="4">
        <v>37699944.347701199</v>
      </c>
      <c r="R403" s="4">
        <v>29217000</v>
      </c>
      <c r="S403" s="4">
        <v>26225697.00016157</v>
      </c>
      <c r="T403" s="4">
        <v>43260000</v>
      </c>
      <c r="U403" s="4">
        <v>37699944.347701199</v>
      </c>
    </row>
    <row r="404" spans="1:21" x14ac:dyDescent="0.25">
      <c r="A404" s="3" t="s">
        <v>484</v>
      </c>
      <c r="B404" s="3" t="s">
        <v>482</v>
      </c>
      <c r="C404" s="3" t="s">
        <v>483</v>
      </c>
      <c r="D404" s="3" t="s">
        <v>443</v>
      </c>
      <c r="E404" s="2" t="s">
        <v>490</v>
      </c>
      <c r="F404" t="s">
        <v>1964</v>
      </c>
      <c r="G404" s="4">
        <v>941070598</v>
      </c>
      <c r="H404" s="4">
        <v>989996429.26401389</v>
      </c>
      <c r="I404" s="4">
        <v>1356860151</v>
      </c>
      <c r="J404" s="4">
        <v>1356860151</v>
      </c>
      <c r="K404" s="4">
        <v>410000000</v>
      </c>
      <c r="L404" s="4">
        <v>390104662.22645098</v>
      </c>
      <c r="M404" s="4">
        <v>511923182</v>
      </c>
      <c r="N404" s="4">
        <v>376280990</v>
      </c>
      <c r="O404" s="4">
        <v>487082000</v>
      </c>
      <c r="P404" s="4">
        <v>870000000</v>
      </c>
      <c r="Q404" s="4">
        <v>780927418.63095343</v>
      </c>
      <c r="R404" s="4">
        <v>0</v>
      </c>
      <c r="S404" s="4">
        <v>0</v>
      </c>
      <c r="T404" s="4">
        <v>896924000</v>
      </c>
      <c r="U404" s="4">
        <v>781645512.80900478</v>
      </c>
    </row>
    <row r="405" spans="1:21" x14ac:dyDescent="0.25">
      <c r="A405" s="3" t="s">
        <v>484</v>
      </c>
      <c r="B405" s="3" t="s">
        <v>482</v>
      </c>
      <c r="C405" s="3" t="s">
        <v>483</v>
      </c>
      <c r="D405" s="3" t="s">
        <v>443</v>
      </c>
      <c r="E405" s="2" t="s">
        <v>491</v>
      </c>
      <c r="F405" t="s">
        <v>1965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</row>
    <row r="406" spans="1:21" x14ac:dyDescent="0.25">
      <c r="A406" s="3" t="s">
        <v>484</v>
      </c>
      <c r="B406" s="3" t="s">
        <v>482</v>
      </c>
      <c r="C406" s="3" t="s">
        <v>483</v>
      </c>
      <c r="D406" s="3" t="s">
        <v>443</v>
      </c>
      <c r="E406" s="2" t="s">
        <v>492</v>
      </c>
      <c r="F406" t="s">
        <v>1966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10881056</v>
      </c>
      <c r="N406" s="4">
        <v>502050</v>
      </c>
      <c r="O406" s="4">
        <v>10353050.428163653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 x14ac:dyDescent="0.25">
      <c r="A407" s="3" t="s">
        <v>484</v>
      </c>
      <c r="B407" s="3" t="s">
        <v>482</v>
      </c>
      <c r="C407" s="3" t="s">
        <v>483</v>
      </c>
      <c r="D407" s="3" t="s">
        <v>443</v>
      </c>
      <c r="E407" s="2" t="s">
        <v>493</v>
      </c>
      <c r="F407" t="s">
        <v>1967</v>
      </c>
      <c r="G407" s="4">
        <v>443111286</v>
      </c>
      <c r="H407" s="4">
        <v>466148439.70142317</v>
      </c>
      <c r="I407" s="4">
        <v>684404853</v>
      </c>
      <c r="J407" s="4">
        <v>684404853</v>
      </c>
      <c r="K407" s="4">
        <v>657028658.88</v>
      </c>
      <c r="L407" s="4">
        <v>625146202.54995239</v>
      </c>
      <c r="M407" s="4">
        <v>1563712789</v>
      </c>
      <c r="N407" s="4">
        <v>509999835</v>
      </c>
      <c r="O407" s="4">
        <v>1487833291.1512845</v>
      </c>
      <c r="P407" s="4">
        <v>637317799.11360002</v>
      </c>
      <c r="Q407" s="4">
        <v>572067751.39005077</v>
      </c>
      <c r="R407" s="4">
        <v>0</v>
      </c>
      <c r="S407" s="4">
        <v>0</v>
      </c>
      <c r="T407" s="4">
        <v>618198265.14019203</v>
      </c>
      <c r="U407" s="4">
        <v>538743416.3576206</v>
      </c>
    </row>
    <row r="408" spans="1:21" x14ac:dyDescent="0.25">
      <c r="A408" s="3" t="s">
        <v>484</v>
      </c>
      <c r="B408" s="3" t="s">
        <v>482</v>
      </c>
      <c r="C408" s="3" t="s">
        <v>483</v>
      </c>
      <c r="D408" s="3" t="s">
        <v>443</v>
      </c>
      <c r="E408" s="2" t="s">
        <v>494</v>
      </c>
      <c r="F408" t="s">
        <v>1968</v>
      </c>
      <c r="G408" s="4">
        <v>7879698</v>
      </c>
      <c r="H408" s="4">
        <v>8289359.9058960201</v>
      </c>
      <c r="I408" s="4">
        <v>6836760</v>
      </c>
      <c r="J408" s="4">
        <v>6836760</v>
      </c>
      <c r="K408" s="4">
        <v>6615932.6519999998</v>
      </c>
      <c r="L408" s="4">
        <v>6294893.103710751</v>
      </c>
      <c r="M408" s="4">
        <v>0</v>
      </c>
      <c r="N408" s="4">
        <v>47540360</v>
      </c>
      <c r="O408" s="4">
        <v>0</v>
      </c>
      <c r="P408" s="4">
        <v>6417454.6724399999</v>
      </c>
      <c r="Q408" s="4">
        <v>5760421.0477353102</v>
      </c>
      <c r="R408" s="4">
        <v>0</v>
      </c>
      <c r="S408" s="4">
        <v>0</v>
      </c>
      <c r="T408" s="4">
        <v>6224931.0322668003</v>
      </c>
      <c r="U408" s="4">
        <v>5424862.5401002439</v>
      </c>
    </row>
    <row r="409" spans="1:21" x14ac:dyDescent="0.25">
      <c r="A409" s="3" t="s">
        <v>484</v>
      </c>
      <c r="B409" s="3" t="s">
        <v>482</v>
      </c>
      <c r="C409" s="3" t="s">
        <v>483</v>
      </c>
      <c r="D409" s="3" t="s">
        <v>443</v>
      </c>
      <c r="E409" s="2" t="s">
        <v>495</v>
      </c>
      <c r="F409" t="s">
        <v>1969</v>
      </c>
      <c r="G409" s="4">
        <v>2265741272</v>
      </c>
      <c r="H409" s="4">
        <v>2383536127.5585241</v>
      </c>
      <c r="I409" s="4">
        <v>1449323827</v>
      </c>
      <c r="J409" s="4">
        <v>1449323827</v>
      </c>
      <c r="K409" s="4">
        <v>1844357000</v>
      </c>
      <c r="L409" s="4">
        <v>1754859181.731684</v>
      </c>
      <c r="M409" s="4">
        <v>0</v>
      </c>
      <c r="N409" s="4">
        <v>3672446901</v>
      </c>
      <c r="O409" s="4">
        <v>0</v>
      </c>
      <c r="P409" s="4">
        <v>2279276000</v>
      </c>
      <c r="Q409" s="4">
        <v>2045918532.2154999</v>
      </c>
      <c r="R409" s="4">
        <v>0</v>
      </c>
      <c r="S409" s="4">
        <v>0</v>
      </c>
      <c r="T409" s="4">
        <v>2347654280</v>
      </c>
      <c r="U409" s="4">
        <v>2045918532.2154999</v>
      </c>
    </row>
    <row r="410" spans="1:21" x14ac:dyDescent="0.25">
      <c r="A410" s="3" t="s">
        <v>484</v>
      </c>
      <c r="B410" s="3" t="s">
        <v>482</v>
      </c>
      <c r="C410" s="3" t="s">
        <v>483</v>
      </c>
      <c r="D410" s="3" t="s">
        <v>443</v>
      </c>
      <c r="E410" s="2" t="s">
        <v>496</v>
      </c>
      <c r="F410" t="s">
        <v>1970</v>
      </c>
      <c r="G410" s="4">
        <v>6750400</v>
      </c>
      <c r="H410" s="4">
        <v>7101350.2178332843</v>
      </c>
      <c r="I410" s="4">
        <v>5250500</v>
      </c>
      <c r="J410" s="4">
        <v>5250500</v>
      </c>
      <c r="K410" s="4">
        <v>6926000</v>
      </c>
      <c r="L410" s="4">
        <v>6589914.3672692673</v>
      </c>
      <c r="M410" s="4">
        <v>170800</v>
      </c>
      <c r="N410" s="4">
        <v>0</v>
      </c>
      <c r="O410" s="4">
        <v>162511.89343482399</v>
      </c>
      <c r="P410" s="4">
        <v>7144000</v>
      </c>
      <c r="Q410" s="4">
        <v>6412581.0099994615</v>
      </c>
      <c r="R410" s="4">
        <v>0</v>
      </c>
      <c r="S410" s="4">
        <v>0</v>
      </c>
      <c r="T410" s="4">
        <v>7358000</v>
      </c>
      <c r="U410" s="4">
        <v>6412302.1384740034</v>
      </c>
    </row>
    <row r="411" spans="1:21" x14ac:dyDescent="0.25">
      <c r="A411" s="3" t="s">
        <v>484</v>
      </c>
      <c r="B411" s="3" t="s">
        <v>482</v>
      </c>
      <c r="C411" s="3" t="s">
        <v>483</v>
      </c>
      <c r="D411" s="3" t="s">
        <v>443</v>
      </c>
      <c r="E411" s="2" t="s">
        <v>497</v>
      </c>
      <c r="F411" t="s">
        <v>1971</v>
      </c>
      <c r="G411" s="4">
        <v>1981353297</v>
      </c>
      <c r="H411" s="4">
        <v>2084362951.4185302</v>
      </c>
      <c r="I411" s="4">
        <v>2037577022</v>
      </c>
      <c r="J411" s="4">
        <v>2037577022</v>
      </c>
      <c r="K411" s="4">
        <v>2176584000</v>
      </c>
      <c r="L411" s="4">
        <v>2070964795.4329209</v>
      </c>
      <c r="M411" s="4">
        <v>2073393588</v>
      </c>
      <c r="N411" s="4">
        <v>2073393588</v>
      </c>
      <c r="O411" s="4">
        <v>1972781720.266413</v>
      </c>
      <c r="P411" s="4">
        <v>2390892000</v>
      </c>
      <c r="Q411" s="4">
        <v>2146107031.9372385</v>
      </c>
      <c r="R411" s="4">
        <v>0</v>
      </c>
      <c r="S411" s="4">
        <v>0</v>
      </c>
      <c r="T411" s="4">
        <v>2462618760</v>
      </c>
      <c r="U411" s="4">
        <v>2146107031.9372382</v>
      </c>
    </row>
    <row r="412" spans="1:21" x14ac:dyDescent="0.25">
      <c r="A412" s="3" t="s">
        <v>484</v>
      </c>
      <c r="B412" s="3" t="s">
        <v>482</v>
      </c>
      <c r="C412" s="3" t="s">
        <v>483</v>
      </c>
      <c r="D412" s="3" t="s">
        <v>443</v>
      </c>
      <c r="E412" s="2" t="s">
        <v>498</v>
      </c>
      <c r="F412" t="s">
        <v>1972</v>
      </c>
      <c r="G412" s="4">
        <v>52626124171</v>
      </c>
      <c r="H412" s="4">
        <v>55362132369.259941</v>
      </c>
      <c r="I412" s="4">
        <v>39947392051</v>
      </c>
      <c r="J412" s="4">
        <v>39947392051</v>
      </c>
      <c r="K412" s="4">
        <v>55646717127.042999</v>
      </c>
      <c r="L412" s="4">
        <v>52946448265.502373</v>
      </c>
      <c r="M412" s="4">
        <v>76415053495</v>
      </c>
      <c r="N412" s="4">
        <v>76415053495</v>
      </c>
      <c r="O412" s="4">
        <v>72706996665.080872</v>
      </c>
      <c r="P412" s="4">
        <v>53977315613.231697</v>
      </c>
      <c r="Q412" s="4">
        <v>48450995110.884239</v>
      </c>
      <c r="R412" s="4">
        <v>0</v>
      </c>
      <c r="S412" s="4">
        <v>0</v>
      </c>
      <c r="T412" s="4">
        <v>52357996144.834801</v>
      </c>
      <c r="U412" s="4">
        <v>45628607046.172577</v>
      </c>
    </row>
    <row r="413" spans="1:21" x14ac:dyDescent="0.25">
      <c r="A413" s="3" t="s">
        <v>484</v>
      </c>
      <c r="B413" s="3" t="s">
        <v>482</v>
      </c>
      <c r="C413" s="3" t="s">
        <v>483</v>
      </c>
      <c r="D413" s="3" t="s">
        <v>443</v>
      </c>
      <c r="E413" s="2" t="s">
        <v>499</v>
      </c>
      <c r="F413" t="s">
        <v>1973</v>
      </c>
      <c r="G413" s="4">
        <v>531380722</v>
      </c>
      <c r="H413" s="4">
        <v>559006963.4284054</v>
      </c>
      <c r="I413" s="4">
        <v>385868697</v>
      </c>
      <c r="J413" s="4">
        <v>385868697</v>
      </c>
      <c r="K413" s="4">
        <v>373405138.0869</v>
      </c>
      <c r="L413" s="4">
        <v>355285573.82197905</v>
      </c>
      <c r="M413" s="4">
        <v>394289995</v>
      </c>
      <c r="N413" s="4">
        <v>0</v>
      </c>
      <c r="O413" s="4">
        <v>375156988.58230257</v>
      </c>
      <c r="P413" s="4">
        <v>362202983.94429302</v>
      </c>
      <c r="Q413" s="4">
        <v>325119817.55407518</v>
      </c>
      <c r="R413" s="4">
        <v>0</v>
      </c>
      <c r="S413" s="4">
        <v>0</v>
      </c>
      <c r="T413" s="4">
        <v>351336894.425964</v>
      </c>
      <c r="U413" s="4">
        <v>306180799.05577934</v>
      </c>
    </row>
    <row r="414" spans="1:21" x14ac:dyDescent="0.25">
      <c r="A414" s="3" t="s">
        <v>484</v>
      </c>
      <c r="B414" s="3" t="s">
        <v>482</v>
      </c>
      <c r="C414" s="3" t="s">
        <v>483</v>
      </c>
      <c r="D414" s="3" t="s">
        <v>443</v>
      </c>
      <c r="E414" s="2" t="s">
        <v>500</v>
      </c>
      <c r="F414" t="s">
        <v>1974</v>
      </c>
      <c r="G414" s="4">
        <v>455319994</v>
      </c>
      <c r="H414" s="4">
        <v>478991872.86320066</v>
      </c>
      <c r="I414" s="4">
        <v>282179631</v>
      </c>
      <c r="J414" s="4">
        <v>282179631</v>
      </c>
      <c r="K414" s="4">
        <v>277382033</v>
      </c>
      <c r="L414" s="4">
        <v>263922010.46622264</v>
      </c>
      <c r="M414" s="4">
        <v>515352889</v>
      </c>
      <c r="N414" s="4">
        <v>450842616</v>
      </c>
      <c r="O414" s="4">
        <v>490345279.73358703</v>
      </c>
      <c r="P414" s="4">
        <v>427307000</v>
      </c>
      <c r="Q414" s="4">
        <v>383558336.17578942</v>
      </c>
      <c r="R414" s="4">
        <v>0</v>
      </c>
      <c r="S414" s="4">
        <v>0</v>
      </c>
      <c r="T414" s="4">
        <v>440126210</v>
      </c>
      <c r="U414" s="4">
        <v>383558336.17578942</v>
      </c>
    </row>
    <row r="415" spans="1:21" x14ac:dyDescent="0.25">
      <c r="A415" s="3" t="s">
        <v>484</v>
      </c>
      <c r="B415" s="3" t="s">
        <v>482</v>
      </c>
      <c r="C415" s="3" t="s">
        <v>483</v>
      </c>
      <c r="D415" s="3" t="s">
        <v>443</v>
      </c>
      <c r="E415" s="2" t="s">
        <v>501</v>
      </c>
      <c r="F415" t="s">
        <v>1975</v>
      </c>
      <c r="G415" s="4">
        <v>408298252</v>
      </c>
      <c r="H415" s="4">
        <v>429525491.93842578</v>
      </c>
      <c r="I415" s="4">
        <v>1819179735</v>
      </c>
      <c r="J415" s="4">
        <v>1819179735</v>
      </c>
      <c r="K415" s="4">
        <v>1760420229.5595</v>
      </c>
      <c r="L415" s="4">
        <v>1674995461.0461464</v>
      </c>
      <c r="M415" s="4">
        <v>483956304</v>
      </c>
      <c r="N415" s="4">
        <v>483956304</v>
      </c>
      <c r="O415" s="4">
        <v>460472220.74215031</v>
      </c>
      <c r="P415" s="4">
        <v>1707607622.6727099</v>
      </c>
      <c r="Q415" s="4">
        <v>1532778865.2969408</v>
      </c>
      <c r="R415" s="4">
        <v>0</v>
      </c>
      <c r="S415" s="4">
        <v>0</v>
      </c>
      <c r="T415" s="4">
        <v>1656379393.9925301</v>
      </c>
      <c r="U415" s="4">
        <v>1443490776.0563436</v>
      </c>
    </row>
    <row r="416" spans="1:21" x14ac:dyDescent="0.25">
      <c r="A416" s="3" t="s">
        <v>504</v>
      </c>
      <c r="B416" s="3" t="s">
        <v>440</v>
      </c>
      <c r="C416" s="3" t="s">
        <v>503</v>
      </c>
      <c r="D416" s="3" t="s">
        <v>443</v>
      </c>
      <c r="E416" s="2" t="s">
        <v>502</v>
      </c>
      <c r="F416" t="s">
        <v>1958</v>
      </c>
      <c r="G416" s="4"/>
      <c r="H416" s="4"/>
      <c r="I416" s="4"/>
      <c r="J416" s="4"/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</row>
    <row r="417" spans="1:21" x14ac:dyDescent="0.25">
      <c r="A417" s="3" t="s">
        <v>504</v>
      </c>
      <c r="B417" s="3" t="s">
        <v>440</v>
      </c>
      <c r="C417" s="3" t="s">
        <v>503</v>
      </c>
      <c r="D417" s="3" t="s">
        <v>443</v>
      </c>
      <c r="E417" s="2" t="s">
        <v>505</v>
      </c>
      <c r="F417" t="s">
        <v>1959</v>
      </c>
      <c r="G417" s="4"/>
      <c r="H417" s="4"/>
      <c r="I417" s="4"/>
      <c r="J417" s="4"/>
      <c r="K417" s="4">
        <v>0</v>
      </c>
      <c r="L417" s="4">
        <v>0</v>
      </c>
      <c r="M417" s="4">
        <v>130789000</v>
      </c>
      <c r="N417" s="4">
        <v>0</v>
      </c>
      <c r="O417" s="4">
        <v>124442435.77545194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</row>
    <row r="418" spans="1:21" x14ac:dyDescent="0.25">
      <c r="A418" s="3" t="s">
        <v>504</v>
      </c>
      <c r="B418" s="3" t="s">
        <v>440</v>
      </c>
      <c r="C418" s="3" t="s">
        <v>503</v>
      </c>
      <c r="D418" s="3" t="s">
        <v>443</v>
      </c>
      <c r="E418" s="2" t="s">
        <v>506</v>
      </c>
      <c r="F418" t="s">
        <v>1960</v>
      </c>
      <c r="G418" s="4"/>
      <c r="H418" s="4"/>
      <c r="I418" s="4"/>
      <c r="J418" s="4"/>
      <c r="K418" s="4">
        <v>0</v>
      </c>
      <c r="L418" s="4">
        <v>0</v>
      </c>
      <c r="M418" s="4">
        <v>301647666</v>
      </c>
      <c r="N418" s="4">
        <v>0</v>
      </c>
      <c r="O418" s="4">
        <v>287010148.43006659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</row>
    <row r="419" spans="1:21" x14ac:dyDescent="0.25">
      <c r="A419" s="3" t="s">
        <v>504</v>
      </c>
      <c r="B419" s="3" t="s">
        <v>440</v>
      </c>
      <c r="C419" s="3" t="s">
        <v>503</v>
      </c>
      <c r="D419" s="3" t="s">
        <v>443</v>
      </c>
      <c r="E419" s="2" t="s">
        <v>507</v>
      </c>
      <c r="F419" t="s">
        <v>1961</v>
      </c>
      <c r="G419" s="4"/>
      <c r="H419" s="4"/>
      <c r="I419" s="4"/>
      <c r="J419" s="4"/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</row>
    <row r="420" spans="1:21" x14ac:dyDescent="0.25">
      <c r="A420" s="3" t="s">
        <v>504</v>
      </c>
      <c r="B420" s="3" t="s">
        <v>440</v>
      </c>
      <c r="C420" s="3" t="s">
        <v>503</v>
      </c>
      <c r="D420" s="3" t="s">
        <v>443</v>
      </c>
      <c r="E420" s="2" t="s">
        <v>508</v>
      </c>
      <c r="F420" t="s">
        <v>1962</v>
      </c>
      <c r="G420" s="4"/>
      <c r="H420" s="4"/>
      <c r="I420" s="4"/>
      <c r="J420" s="4"/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</row>
    <row r="421" spans="1:21" x14ac:dyDescent="0.25">
      <c r="A421" s="3" t="s">
        <v>504</v>
      </c>
      <c r="B421" s="3" t="s">
        <v>440</v>
      </c>
      <c r="C421" s="3" t="s">
        <v>503</v>
      </c>
      <c r="D421" s="3" t="s">
        <v>443</v>
      </c>
      <c r="E421" s="2" t="s">
        <v>509</v>
      </c>
      <c r="F421" t="s">
        <v>1963</v>
      </c>
      <c r="G421" s="4"/>
      <c r="H421" s="4"/>
      <c r="I421" s="4"/>
      <c r="J421" s="4"/>
      <c r="K421" s="4">
        <v>0</v>
      </c>
      <c r="L421" s="4">
        <v>0</v>
      </c>
      <c r="M421" s="4">
        <v>2302082</v>
      </c>
      <c r="N421" s="4">
        <v>0</v>
      </c>
      <c r="O421" s="4">
        <v>2190372.9781160797</v>
      </c>
      <c r="P421" s="4">
        <v>0</v>
      </c>
      <c r="Q421" s="4">
        <v>0</v>
      </c>
      <c r="R421" s="4">
        <v>5332000</v>
      </c>
      <c r="S421" s="4">
        <v>4786097.6967129232</v>
      </c>
      <c r="T421" s="4">
        <v>0</v>
      </c>
      <c r="U421" s="4">
        <v>0</v>
      </c>
    </row>
    <row r="422" spans="1:21" x14ac:dyDescent="0.25">
      <c r="A422" s="3" t="s">
        <v>504</v>
      </c>
      <c r="B422" s="3" t="s">
        <v>440</v>
      </c>
      <c r="C422" s="3" t="s">
        <v>503</v>
      </c>
      <c r="D422" s="3" t="s">
        <v>443</v>
      </c>
      <c r="E422" s="2" t="s">
        <v>510</v>
      </c>
      <c r="F422" t="s">
        <v>1964</v>
      </c>
      <c r="G422" s="4"/>
      <c r="H422" s="4"/>
      <c r="I422" s="4"/>
      <c r="J422" s="4"/>
      <c r="K422" s="4">
        <v>0</v>
      </c>
      <c r="L422" s="4">
        <v>0</v>
      </c>
      <c r="M422" s="4">
        <v>77974758</v>
      </c>
      <c r="N422" s="4">
        <v>0</v>
      </c>
      <c r="O422" s="4">
        <v>74191016.175071359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</row>
    <row r="423" spans="1:21" x14ac:dyDescent="0.25">
      <c r="A423" s="3" t="s">
        <v>504</v>
      </c>
      <c r="B423" s="3" t="s">
        <v>440</v>
      </c>
      <c r="C423" s="3" t="s">
        <v>503</v>
      </c>
      <c r="D423" s="3" t="s">
        <v>443</v>
      </c>
      <c r="E423" s="2" t="s">
        <v>511</v>
      </c>
      <c r="F423" t="s">
        <v>1965</v>
      </c>
      <c r="G423" s="4"/>
      <c r="H423" s="4"/>
      <c r="I423" s="4"/>
      <c r="J423" s="4"/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</row>
    <row r="424" spans="1:21" x14ac:dyDescent="0.25">
      <c r="A424" s="3" t="s">
        <v>504</v>
      </c>
      <c r="B424" s="3" t="s">
        <v>440</v>
      </c>
      <c r="C424" s="3" t="s">
        <v>503</v>
      </c>
      <c r="D424" s="3" t="s">
        <v>443</v>
      </c>
      <c r="E424" s="2" t="s">
        <v>512</v>
      </c>
      <c r="F424" t="s">
        <v>1966</v>
      </c>
      <c r="G424" s="4"/>
      <c r="H424" s="4"/>
      <c r="I424" s="4"/>
      <c r="J424" s="4"/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</row>
    <row r="425" spans="1:21" x14ac:dyDescent="0.25">
      <c r="A425" s="3" t="s">
        <v>504</v>
      </c>
      <c r="B425" s="3" t="s">
        <v>440</v>
      </c>
      <c r="C425" s="3" t="s">
        <v>503</v>
      </c>
      <c r="D425" s="3" t="s">
        <v>443</v>
      </c>
      <c r="E425" s="2" t="s">
        <v>513</v>
      </c>
      <c r="F425" t="s">
        <v>1967</v>
      </c>
      <c r="G425" s="4"/>
      <c r="H425" s="4"/>
      <c r="I425" s="4"/>
      <c r="J425" s="4"/>
      <c r="K425" s="4">
        <v>0</v>
      </c>
      <c r="L425" s="4">
        <v>0</v>
      </c>
      <c r="M425" s="4">
        <v>113746666</v>
      </c>
      <c r="N425" s="4">
        <v>0</v>
      </c>
      <c r="O425" s="4">
        <v>108227084.68125594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</row>
    <row r="426" spans="1:21" x14ac:dyDescent="0.25">
      <c r="A426" s="3" t="s">
        <v>504</v>
      </c>
      <c r="B426" s="3" t="s">
        <v>440</v>
      </c>
      <c r="C426" s="3" t="s">
        <v>503</v>
      </c>
      <c r="D426" s="3" t="s">
        <v>443</v>
      </c>
      <c r="E426" s="2" t="s">
        <v>514</v>
      </c>
      <c r="F426" t="s">
        <v>1968</v>
      </c>
      <c r="G426" s="4"/>
      <c r="H426" s="4"/>
      <c r="I426" s="4"/>
      <c r="J426" s="4"/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</row>
    <row r="427" spans="1:21" x14ac:dyDescent="0.25">
      <c r="A427" s="3" t="s">
        <v>504</v>
      </c>
      <c r="B427" s="3" t="s">
        <v>440</v>
      </c>
      <c r="C427" s="3" t="s">
        <v>503</v>
      </c>
      <c r="D427" s="3" t="s">
        <v>443</v>
      </c>
      <c r="E427" s="2" t="s">
        <v>515</v>
      </c>
      <c r="F427" t="s">
        <v>1969</v>
      </c>
      <c r="G427" s="4"/>
      <c r="H427" s="4"/>
      <c r="I427" s="4"/>
      <c r="J427" s="4"/>
      <c r="K427" s="4">
        <v>0</v>
      </c>
      <c r="L427" s="4">
        <v>0</v>
      </c>
      <c r="M427" s="4">
        <v>112087563</v>
      </c>
      <c r="N427" s="4">
        <v>0</v>
      </c>
      <c r="O427" s="4">
        <v>106648490.00951475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  <row r="428" spans="1:21" x14ac:dyDescent="0.25">
      <c r="A428" s="3" t="s">
        <v>504</v>
      </c>
      <c r="B428" s="3" t="s">
        <v>440</v>
      </c>
      <c r="C428" s="3" t="s">
        <v>503</v>
      </c>
      <c r="D428" s="3" t="s">
        <v>443</v>
      </c>
      <c r="E428" s="2" t="s">
        <v>516</v>
      </c>
      <c r="F428" t="s">
        <v>1970</v>
      </c>
      <c r="G428" s="4"/>
      <c r="H428" s="4"/>
      <c r="I428" s="4"/>
      <c r="J428" s="4"/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</row>
    <row r="429" spans="1:21" x14ac:dyDescent="0.25">
      <c r="A429" s="3" t="s">
        <v>504</v>
      </c>
      <c r="B429" s="3" t="s">
        <v>440</v>
      </c>
      <c r="C429" s="3" t="s">
        <v>503</v>
      </c>
      <c r="D429" s="3" t="s">
        <v>443</v>
      </c>
      <c r="E429" s="2" t="s">
        <v>517</v>
      </c>
      <c r="F429" t="s">
        <v>1971</v>
      </c>
      <c r="G429" s="4"/>
      <c r="H429" s="4"/>
      <c r="I429" s="4"/>
      <c r="J429" s="4"/>
      <c r="K429" s="4">
        <v>0</v>
      </c>
      <c r="L429" s="4">
        <v>0</v>
      </c>
      <c r="M429" s="4">
        <v>53468855</v>
      </c>
      <c r="N429" s="4">
        <v>0</v>
      </c>
      <c r="O429" s="4">
        <v>50874267.364414841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</row>
    <row r="430" spans="1:21" x14ac:dyDescent="0.25">
      <c r="A430" s="3" t="s">
        <v>504</v>
      </c>
      <c r="B430" s="3" t="s">
        <v>440</v>
      </c>
      <c r="C430" s="3" t="s">
        <v>503</v>
      </c>
      <c r="D430" s="3" t="s">
        <v>443</v>
      </c>
      <c r="E430" s="2" t="s">
        <v>518</v>
      </c>
      <c r="F430" t="s">
        <v>1972</v>
      </c>
      <c r="G430" s="4"/>
      <c r="H430" s="4"/>
      <c r="I430" s="4"/>
      <c r="J430" s="4"/>
      <c r="K430" s="4">
        <v>0</v>
      </c>
      <c r="L430" s="4">
        <v>0</v>
      </c>
      <c r="M430" s="4">
        <v>12711904932</v>
      </c>
      <c r="N430" s="4">
        <v>12711904932</v>
      </c>
      <c r="O430" s="4">
        <v>12095057023.786869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</row>
    <row r="431" spans="1:21" x14ac:dyDescent="0.25">
      <c r="A431" s="3" t="s">
        <v>504</v>
      </c>
      <c r="B431" s="3" t="s">
        <v>440</v>
      </c>
      <c r="C431" s="3" t="s">
        <v>503</v>
      </c>
      <c r="D431" s="3" t="s">
        <v>443</v>
      </c>
      <c r="E431" s="2" t="s">
        <v>519</v>
      </c>
      <c r="F431" t="s">
        <v>1973</v>
      </c>
      <c r="G431" s="4"/>
      <c r="H431" s="4"/>
      <c r="I431" s="4"/>
      <c r="J431" s="4"/>
      <c r="K431" s="4">
        <v>0</v>
      </c>
      <c r="L431" s="4">
        <v>0</v>
      </c>
      <c r="M431" s="4">
        <v>78820928</v>
      </c>
      <c r="N431" s="4">
        <v>0</v>
      </c>
      <c r="O431" s="4">
        <v>74996125.594671741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</row>
    <row r="432" spans="1:21" x14ac:dyDescent="0.25">
      <c r="A432" s="3" t="s">
        <v>504</v>
      </c>
      <c r="B432" s="3" t="s">
        <v>440</v>
      </c>
      <c r="C432" s="3" t="s">
        <v>503</v>
      </c>
      <c r="D432" s="3" t="s">
        <v>443</v>
      </c>
      <c r="E432" s="2" t="s">
        <v>520</v>
      </c>
      <c r="F432" t="s">
        <v>1974</v>
      </c>
      <c r="G432" s="4"/>
      <c r="H432" s="4"/>
      <c r="I432" s="4"/>
      <c r="J432" s="4"/>
      <c r="K432" s="4">
        <v>0</v>
      </c>
      <c r="L432" s="4">
        <v>0</v>
      </c>
      <c r="M432" s="4">
        <v>13153589</v>
      </c>
      <c r="N432" s="4">
        <v>0</v>
      </c>
      <c r="O432" s="4">
        <v>12515308.277830638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</row>
    <row r="433" spans="1:21" x14ac:dyDescent="0.25">
      <c r="A433" s="3" t="s">
        <v>504</v>
      </c>
      <c r="B433" s="3" t="s">
        <v>440</v>
      </c>
      <c r="C433" s="3" t="s">
        <v>503</v>
      </c>
      <c r="D433" s="3" t="s">
        <v>443</v>
      </c>
      <c r="E433" s="2" t="s">
        <v>521</v>
      </c>
      <c r="F433" t="s">
        <v>1975</v>
      </c>
      <c r="G433" s="4"/>
      <c r="H433" s="4"/>
      <c r="I433" s="4"/>
      <c r="J433" s="4"/>
      <c r="K433" s="4">
        <v>0</v>
      </c>
      <c r="L433" s="4">
        <v>0</v>
      </c>
      <c r="M433" s="4">
        <v>125467111</v>
      </c>
      <c r="N433" s="4">
        <v>0</v>
      </c>
      <c r="O433" s="4">
        <v>119378792.57849666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</row>
    <row r="434" spans="1:21" x14ac:dyDescent="0.25">
      <c r="A434" s="3" t="s">
        <v>524</v>
      </c>
      <c r="B434" s="3" t="s">
        <v>22</v>
      </c>
      <c r="C434" s="3" t="s">
        <v>523</v>
      </c>
      <c r="D434" s="3" t="s">
        <v>443</v>
      </c>
      <c r="E434" s="2" t="s">
        <v>522</v>
      </c>
      <c r="F434" t="s">
        <v>1958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1499683988</v>
      </c>
      <c r="N434" s="4">
        <v>0</v>
      </c>
      <c r="O434" s="4">
        <v>1426911501.4272122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</row>
    <row r="435" spans="1:21" x14ac:dyDescent="0.25">
      <c r="A435" s="3" t="s">
        <v>524</v>
      </c>
      <c r="B435" s="3" t="s">
        <v>22</v>
      </c>
      <c r="C435" s="3" t="s">
        <v>523</v>
      </c>
      <c r="D435" s="3" t="s">
        <v>443</v>
      </c>
      <c r="E435" s="2" t="s">
        <v>525</v>
      </c>
      <c r="F435" t="s">
        <v>1959</v>
      </c>
      <c r="G435" s="4">
        <v>296040053</v>
      </c>
      <c r="H435" s="4">
        <v>311431040.36189365</v>
      </c>
      <c r="I435" s="4">
        <v>352174371</v>
      </c>
      <c r="J435" s="4">
        <v>352174371</v>
      </c>
      <c r="K435" s="4">
        <v>370487438.292</v>
      </c>
      <c r="L435" s="4">
        <v>352509456.03425306</v>
      </c>
      <c r="M435" s="4">
        <v>0</v>
      </c>
      <c r="N435" s="4">
        <v>591866871</v>
      </c>
      <c r="O435" s="4">
        <v>0</v>
      </c>
      <c r="P435" s="4">
        <v>370487438.292</v>
      </c>
      <c r="Q435" s="4">
        <v>332556090.59835196</v>
      </c>
      <c r="R435" s="4">
        <v>0</v>
      </c>
      <c r="S435" s="4">
        <v>0</v>
      </c>
      <c r="T435" s="4">
        <v>370487438.292</v>
      </c>
      <c r="U435" s="4">
        <v>322869990.87218636</v>
      </c>
    </row>
    <row r="436" spans="1:21" x14ac:dyDescent="0.25">
      <c r="A436" s="3" t="s">
        <v>524</v>
      </c>
      <c r="B436" s="3" t="s">
        <v>22</v>
      </c>
      <c r="C436" s="3" t="s">
        <v>523</v>
      </c>
      <c r="D436" s="3" t="s">
        <v>443</v>
      </c>
      <c r="E436" s="2" t="s">
        <v>526</v>
      </c>
      <c r="F436" t="s">
        <v>1960</v>
      </c>
      <c r="G436" s="4">
        <v>803227989</v>
      </c>
      <c r="H436" s="4">
        <v>844987445.87801325</v>
      </c>
      <c r="I436" s="4">
        <v>934249060</v>
      </c>
      <c r="J436" s="4">
        <v>934249060</v>
      </c>
      <c r="K436" s="4">
        <v>982830011.12</v>
      </c>
      <c r="L436" s="4">
        <v>935137974.42435777</v>
      </c>
      <c r="M436" s="4">
        <v>188584500</v>
      </c>
      <c r="N436" s="4">
        <v>0</v>
      </c>
      <c r="O436" s="4">
        <v>179433396.76498571</v>
      </c>
      <c r="P436" s="4">
        <v>982830011.12</v>
      </c>
      <c r="Q436" s="4">
        <v>882205636.24939406</v>
      </c>
      <c r="R436" s="4">
        <v>0</v>
      </c>
      <c r="S436" s="4">
        <v>0</v>
      </c>
      <c r="T436" s="4">
        <v>982830011.12</v>
      </c>
      <c r="U436" s="4">
        <v>856510326.45572233</v>
      </c>
    </row>
    <row r="437" spans="1:21" x14ac:dyDescent="0.25">
      <c r="A437" s="3" t="s">
        <v>524</v>
      </c>
      <c r="B437" s="3" t="s">
        <v>22</v>
      </c>
      <c r="C437" s="3" t="s">
        <v>523</v>
      </c>
      <c r="D437" s="3" t="s">
        <v>443</v>
      </c>
      <c r="E437" s="2" t="s">
        <v>527</v>
      </c>
      <c r="F437" t="s">
        <v>1961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2070010052</v>
      </c>
      <c r="N437" s="4">
        <v>0</v>
      </c>
      <c r="O437" s="4">
        <v>1969562371.0751665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</row>
    <row r="438" spans="1:21" x14ac:dyDescent="0.25">
      <c r="A438" s="3" t="s">
        <v>524</v>
      </c>
      <c r="B438" s="3" t="s">
        <v>22</v>
      </c>
      <c r="C438" s="3" t="s">
        <v>523</v>
      </c>
      <c r="D438" s="3" t="s">
        <v>443</v>
      </c>
      <c r="E438" s="2" t="s">
        <v>528</v>
      </c>
      <c r="F438" t="s">
        <v>1962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</row>
    <row r="439" spans="1:21" x14ac:dyDescent="0.25">
      <c r="A439" s="3" t="s">
        <v>524</v>
      </c>
      <c r="B439" s="3" t="s">
        <v>22</v>
      </c>
      <c r="C439" s="3" t="s">
        <v>523</v>
      </c>
      <c r="D439" s="3" t="s">
        <v>443</v>
      </c>
      <c r="E439" s="2" t="s">
        <v>529</v>
      </c>
      <c r="F439" t="s">
        <v>1963</v>
      </c>
      <c r="G439" s="4">
        <v>143407638</v>
      </c>
      <c r="H439" s="4">
        <v>150863335.70607027</v>
      </c>
      <c r="I439" s="4">
        <v>138879494</v>
      </c>
      <c r="J439" s="4">
        <v>138879494</v>
      </c>
      <c r="K439" s="4">
        <v>129157929.42</v>
      </c>
      <c r="L439" s="4">
        <v>122890513.24452902</v>
      </c>
      <c r="M439" s="4">
        <v>72114273</v>
      </c>
      <c r="N439" s="4">
        <v>78381898</v>
      </c>
      <c r="O439" s="4">
        <v>68614912.464319691</v>
      </c>
      <c r="P439" s="4">
        <v>125283191.53740001</v>
      </c>
      <c r="Q439" s="4">
        <v>112456413.06338976</v>
      </c>
      <c r="R439" s="4">
        <v>126116000</v>
      </c>
      <c r="S439" s="4">
        <v>113203956.69892105</v>
      </c>
      <c r="T439" s="4">
        <v>121524695.791278</v>
      </c>
      <c r="U439" s="4">
        <v>105905554.0499884</v>
      </c>
    </row>
    <row r="440" spans="1:21" x14ac:dyDescent="0.25">
      <c r="A440" s="3" t="s">
        <v>524</v>
      </c>
      <c r="B440" s="3" t="s">
        <v>22</v>
      </c>
      <c r="C440" s="3" t="s">
        <v>523</v>
      </c>
      <c r="D440" s="3" t="s">
        <v>443</v>
      </c>
      <c r="E440" s="2" t="s">
        <v>530</v>
      </c>
      <c r="F440" t="s">
        <v>1964</v>
      </c>
      <c r="G440" s="4">
        <v>479389183</v>
      </c>
      <c r="H440" s="4">
        <v>504312408.02381641</v>
      </c>
      <c r="I440" s="4">
        <v>568635997</v>
      </c>
      <c r="J440" s="4">
        <v>568635997</v>
      </c>
      <c r="K440" s="4">
        <v>538896334.35689998</v>
      </c>
      <c r="L440" s="4">
        <v>512746274.36431968</v>
      </c>
      <c r="M440" s="4">
        <v>2935985860</v>
      </c>
      <c r="N440" s="4">
        <v>1030326792</v>
      </c>
      <c r="O440" s="4">
        <v>2793516517.6022835</v>
      </c>
      <c r="P440" s="4">
        <v>538896334.35689998</v>
      </c>
      <c r="Q440" s="4">
        <v>483722900.34369779</v>
      </c>
      <c r="R440" s="4">
        <v>0</v>
      </c>
      <c r="S440" s="4">
        <v>0</v>
      </c>
      <c r="T440" s="4">
        <v>538896334.35689998</v>
      </c>
      <c r="U440" s="4">
        <v>469633883.82883275</v>
      </c>
    </row>
    <row r="441" spans="1:21" x14ac:dyDescent="0.25">
      <c r="A441" s="3" t="s">
        <v>524</v>
      </c>
      <c r="B441" s="3" t="s">
        <v>22</v>
      </c>
      <c r="C441" s="3" t="s">
        <v>523</v>
      </c>
      <c r="D441" s="3" t="s">
        <v>443</v>
      </c>
      <c r="E441" s="2" t="s">
        <v>531</v>
      </c>
      <c r="F441" t="s">
        <v>1965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</row>
    <row r="442" spans="1:21" x14ac:dyDescent="0.25">
      <c r="A442" s="3" t="s">
        <v>524</v>
      </c>
      <c r="B442" s="3" t="s">
        <v>22</v>
      </c>
      <c r="C442" s="3" t="s">
        <v>523</v>
      </c>
      <c r="D442" s="3" t="s">
        <v>443</v>
      </c>
      <c r="E442" s="2" t="s">
        <v>532</v>
      </c>
      <c r="F442" t="s">
        <v>1966</v>
      </c>
      <c r="G442" s="4">
        <v>188750969</v>
      </c>
      <c r="H442" s="4">
        <v>198564045.80830669</v>
      </c>
      <c r="I442" s="4">
        <v>205431308</v>
      </c>
      <c r="J442" s="4">
        <v>205431308</v>
      </c>
      <c r="K442" s="4">
        <v>299991339.07239997</v>
      </c>
      <c r="L442" s="4">
        <v>285434195.12121785</v>
      </c>
      <c r="M442" s="4">
        <v>179759656</v>
      </c>
      <c r="N442" s="4">
        <v>116357046</v>
      </c>
      <c r="O442" s="4">
        <v>171036780.20932445</v>
      </c>
      <c r="P442" s="4">
        <v>299991339.07239997</v>
      </c>
      <c r="Q442" s="4">
        <v>269277542.56718665</v>
      </c>
      <c r="R442" s="4">
        <v>0</v>
      </c>
      <c r="S442" s="4">
        <v>0</v>
      </c>
      <c r="T442" s="4">
        <v>299991339.07239997</v>
      </c>
      <c r="U442" s="4">
        <v>261434507.34678313</v>
      </c>
    </row>
    <row r="443" spans="1:21" x14ac:dyDescent="0.25">
      <c r="A443" s="3" t="s">
        <v>524</v>
      </c>
      <c r="B443" s="3" t="s">
        <v>22</v>
      </c>
      <c r="C443" s="3" t="s">
        <v>523</v>
      </c>
      <c r="D443" s="3" t="s">
        <v>443</v>
      </c>
      <c r="E443" s="2" t="s">
        <v>533</v>
      </c>
      <c r="F443" t="s">
        <v>1967</v>
      </c>
      <c r="G443" s="4">
        <v>1975437309</v>
      </c>
      <c r="H443" s="4">
        <v>2078139393.9000869</v>
      </c>
      <c r="I443" s="4">
        <v>1522111332</v>
      </c>
      <c r="J443" s="4">
        <v>1522111332</v>
      </c>
      <c r="K443" s="4">
        <v>1476447992.04</v>
      </c>
      <c r="L443" s="4">
        <v>1404803037.1455755</v>
      </c>
      <c r="M443" s="4">
        <v>2265807266</v>
      </c>
      <c r="N443" s="4">
        <v>497057311</v>
      </c>
      <c r="O443" s="4">
        <v>2155858483.3491912</v>
      </c>
      <c r="P443" s="4">
        <v>1432154552.2788</v>
      </c>
      <c r="Q443" s="4">
        <v>1285527307.5766115</v>
      </c>
      <c r="R443" s="4">
        <v>0</v>
      </c>
      <c r="S443" s="4">
        <v>0</v>
      </c>
      <c r="T443" s="4">
        <v>1389189915.7104399</v>
      </c>
      <c r="U443" s="4">
        <v>1210642221.6983657</v>
      </c>
    </row>
    <row r="444" spans="1:21" x14ac:dyDescent="0.25">
      <c r="A444" s="3" t="s">
        <v>524</v>
      </c>
      <c r="B444" s="3" t="s">
        <v>22</v>
      </c>
      <c r="C444" s="3" t="s">
        <v>523</v>
      </c>
      <c r="D444" s="3" t="s">
        <v>443</v>
      </c>
      <c r="E444" s="2" t="s">
        <v>534</v>
      </c>
      <c r="F444" t="s">
        <v>1968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</row>
    <row r="445" spans="1:21" x14ac:dyDescent="0.25">
      <c r="A445" s="3" t="s">
        <v>524</v>
      </c>
      <c r="B445" s="3" t="s">
        <v>22</v>
      </c>
      <c r="C445" s="3" t="s">
        <v>523</v>
      </c>
      <c r="D445" s="3" t="s">
        <v>443</v>
      </c>
      <c r="E445" s="2" t="s">
        <v>535</v>
      </c>
      <c r="F445" t="s">
        <v>1969</v>
      </c>
      <c r="G445" s="4">
        <v>300000000</v>
      </c>
      <c r="H445" s="4">
        <v>315596863.20069706</v>
      </c>
      <c r="I445" s="4">
        <v>255393885</v>
      </c>
      <c r="J445" s="4">
        <v>255393885</v>
      </c>
      <c r="K445" s="4">
        <v>418335183.63</v>
      </c>
      <c r="L445" s="4">
        <v>398035379.28639388</v>
      </c>
      <c r="M445" s="4">
        <v>0</v>
      </c>
      <c r="N445" s="4">
        <v>432312000</v>
      </c>
      <c r="O445" s="4">
        <v>0</v>
      </c>
      <c r="P445" s="4">
        <v>418335183.63</v>
      </c>
      <c r="Q445" s="4">
        <v>375505074.7984848</v>
      </c>
      <c r="R445" s="4">
        <v>0</v>
      </c>
      <c r="S445" s="4">
        <v>0</v>
      </c>
      <c r="T445" s="4">
        <v>418335183.63</v>
      </c>
      <c r="U445" s="4">
        <v>364568033.78493667</v>
      </c>
    </row>
    <row r="446" spans="1:21" x14ac:dyDescent="0.25">
      <c r="A446" s="3" t="s">
        <v>524</v>
      </c>
      <c r="B446" s="3" t="s">
        <v>22</v>
      </c>
      <c r="C446" s="3" t="s">
        <v>523</v>
      </c>
      <c r="D446" s="3" t="s">
        <v>443</v>
      </c>
      <c r="E446" s="2" t="s">
        <v>536</v>
      </c>
      <c r="F446" t="s">
        <v>1970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837005001</v>
      </c>
      <c r="N446" s="4">
        <v>0</v>
      </c>
      <c r="O446" s="4">
        <v>796389154.1389153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</row>
    <row r="447" spans="1:21" x14ac:dyDescent="0.25">
      <c r="A447" s="3" t="s">
        <v>524</v>
      </c>
      <c r="B447" s="3" t="s">
        <v>22</v>
      </c>
      <c r="C447" s="3" t="s">
        <v>523</v>
      </c>
      <c r="D447" s="3" t="s">
        <v>443</v>
      </c>
      <c r="E447" s="2" t="s">
        <v>537</v>
      </c>
      <c r="F447" t="s">
        <v>1971</v>
      </c>
      <c r="G447" s="4">
        <v>106886851</v>
      </c>
      <c r="H447" s="4">
        <v>112443849.6433343</v>
      </c>
      <c r="I447" s="4">
        <v>100781969</v>
      </c>
      <c r="J447" s="4">
        <v>100781969</v>
      </c>
      <c r="K447" s="4">
        <v>97758509.930000007</v>
      </c>
      <c r="L447" s="4">
        <v>93014757.307326362</v>
      </c>
      <c r="M447" s="4">
        <v>115105907</v>
      </c>
      <c r="N447" s="4">
        <v>111076597</v>
      </c>
      <c r="O447" s="4">
        <v>109520368.22074215</v>
      </c>
      <c r="P447" s="4">
        <v>97758509.930000007</v>
      </c>
      <c r="Q447" s="4">
        <v>87749771.044647515</v>
      </c>
      <c r="R447" s="4">
        <v>0</v>
      </c>
      <c r="S447" s="4">
        <v>0</v>
      </c>
      <c r="T447" s="4">
        <v>97758509.930000007</v>
      </c>
      <c r="U447" s="4">
        <v>85193952.470531553</v>
      </c>
    </row>
    <row r="448" spans="1:21" x14ac:dyDescent="0.25">
      <c r="A448" s="3" t="s">
        <v>524</v>
      </c>
      <c r="B448" s="3" t="s">
        <v>22</v>
      </c>
      <c r="C448" s="3" t="s">
        <v>523</v>
      </c>
      <c r="D448" s="3" t="s">
        <v>443</v>
      </c>
      <c r="E448" s="2" t="s">
        <v>538</v>
      </c>
      <c r="F448" t="s">
        <v>1972</v>
      </c>
      <c r="G448" s="4">
        <v>43786282618</v>
      </c>
      <c r="H448" s="4">
        <v>46062711484.866684</v>
      </c>
      <c r="I448" s="4">
        <v>41051293855</v>
      </c>
      <c r="J448" s="4">
        <v>41051293855</v>
      </c>
      <c r="K448" s="4">
        <v>38916626574.540001</v>
      </c>
      <c r="L448" s="4">
        <v>37028188938.667938</v>
      </c>
      <c r="M448" s="4">
        <v>64837652546</v>
      </c>
      <c r="N448" s="4">
        <v>64837652546</v>
      </c>
      <c r="O448" s="4">
        <v>61691391575.642242</v>
      </c>
      <c r="P448" s="4">
        <v>37749127777.303802</v>
      </c>
      <c r="Q448" s="4">
        <v>33884286104.252735</v>
      </c>
      <c r="R448" s="4">
        <v>0</v>
      </c>
      <c r="S448" s="4">
        <v>0</v>
      </c>
      <c r="T448" s="4">
        <v>36616653943.984703</v>
      </c>
      <c r="U448" s="4">
        <v>31910444195.267147</v>
      </c>
    </row>
    <row r="449" spans="1:21" x14ac:dyDescent="0.25">
      <c r="A449" s="3" t="s">
        <v>524</v>
      </c>
      <c r="B449" s="3" t="s">
        <v>22</v>
      </c>
      <c r="C449" s="3" t="s">
        <v>523</v>
      </c>
      <c r="D449" s="3" t="s">
        <v>443</v>
      </c>
      <c r="E449" s="2" t="s">
        <v>539</v>
      </c>
      <c r="F449" t="s">
        <v>1973</v>
      </c>
      <c r="G449" s="4">
        <v>893546975</v>
      </c>
      <c r="H449" s="4">
        <v>940002074.77490556</v>
      </c>
      <c r="I449" s="4">
        <v>874287000</v>
      </c>
      <c r="J449" s="4">
        <v>874287000</v>
      </c>
      <c r="K449" s="4">
        <v>848058390</v>
      </c>
      <c r="L449" s="4">
        <v>806906175.07136059</v>
      </c>
      <c r="M449" s="4">
        <v>910510362</v>
      </c>
      <c r="N449" s="4">
        <v>0</v>
      </c>
      <c r="O449" s="4">
        <v>866327651.76022828</v>
      </c>
      <c r="P449" s="4">
        <v>822616638.29999995</v>
      </c>
      <c r="Q449" s="4">
        <v>738395273.41435826</v>
      </c>
      <c r="R449" s="4">
        <v>0</v>
      </c>
      <c r="S449" s="4">
        <v>0</v>
      </c>
      <c r="T449" s="4">
        <v>797938139.15100002</v>
      </c>
      <c r="U449" s="4">
        <v>695381956.51643443</v>
      </c>
    </row>
    <row r="450" spans="1:21" x14ac:dyDescent="0.25">
      <c r="A450" s="3" t="s">
        <v>524</v>
      </c>
      <c r="B450" s="3" t="s">
        <v>22</v>
      </c>
      <c r="C450" s="3" t="s">
        <v>523</v>
      </c>
      <c r="D450" s="3" t="s">
        <v>443</v>
      </c>
      <c r="E450" s="2" t="s">
        <v>540</v>
      </c>
      <c r="F450" t="s">
        <v>1974</v>
      </c>
      <c r="G450" s="4">
        <v>16502548</v>
      </c>
      <c r="H450" s="4">
        <v>17360507.945396457</v>
      </c>
      <c r="I450" s="4">
        <v>14426452</v>
      </c>
      <c r="J450" s="4">
        <v>14426452</v>
      </c>
      <c r="K450" s="4">
        <v>12262484.199999999</v>
      </c>
      <c r="L450" s="4">
        <v>11667444.52901998</v>
      </c>
      <c r="M450" s="4">
        <v>37708238</v>
      </c>
      <c r="N450" s="4">
        <v>37708238</v>
      </c>
      <c r="O450" s="4">
        <v>35878437.678401522</v>
      </c>
      <c r="P450" s="4">
        <v>11894609.674000001</v>
      </c>
      <c r="Q450" s="4">
        <v>10676812.446367342</v>
      </c>
      <c r="R450" s="4">
        <v>0</v>
      </c>
      <c r="S450" s="4">
        <v>0</v>
      </c>
      <c r="T450" s="4">
        <v>11537771.383780001</v>
      </c>
      <c r="U450" s="4">
        <v>10054862.206773126</v>
      </c>
    </row>
    <row r="451" spans="1:21" x14ac:dyDescent="0.25">
      <c r="A451" s="3" t="s">
        <v>524</v>
      </c>
      <c r="B451" s="3" t="s">
        <v>22</v>
      </c>
      <c r="C451" s="3" t="s">
        <v>523</v>
      </c>
      <c r="D451" s="3" t="s">
        <v>443</v>
      </c>
      <c r="E451" s="2" t="s">
        <v>541</v>
      </c>
      <c r="F451" t="s">
        <v>1975</v>
      </c>
      <c r="G451" s="4">
        <v>1388833020</v>
      </c>
      <c r="H451" s="4">
        <v>1461037815.4051697</v>
      </c>
      <c r="I451" s="4">
        <v>5222248974</v>
      </c>
      <c r="J451" s="4">
        <v>5222248974</v>
      </c>
      <c r="K451" s="4">
        <v>3655574281.8000002</v>
      </c>
      <c r="L451" s="4">
        <v>3478186757.1836348</v>
      </c>
      <c r="M451" s="4">
        <v>1458252184</v>
      </c>
      <c r="N451" s="4">
        <v>1458252184</v>
      </c>
      <c r="O451" s="4">
        <v>1387490184.5861084</v>
      </c>
      <c r="P451" s="4">
        <v>3545907053.3460002</v>
      </c>
      <c r="Q451" s="4">
        <v>3182869013.6491752</v>
      </c>
      <c r="R451" s="4">
        <v>0</v>
      </c>
      <c r="S451" s="4">
        <v>0</v>
      </c>
      <c r="T451" s="4">
        <v>3439529841.7456198</v>
      </c>
      <c r="U451" s="4">
        <v>2997459168.1938829</v>
      </c>
    </row>
    <row r="452" spans="1:21" x14ac:dyDescent="0.25">
      <c r="A452" s="3" t="s">
        <v>545</v>
      </c>
      <c r="B452" s="3" t="s">
        <v>543</v>
      </c>
      <c r="C452" s="3" t="s">
        <v>544</v>
      </c>
      <c r="D452" s="3" t="s">
        <v>443</v>
      </c>
      <c r="E452" s="2" t="s">
        <v>542</v>
      </c>
      <c r="F452" t="s">
        <v>1958</v>
      </c>
      <c r="G452" s="4">
        <v>104275000</v>
      </c>
      <c r="H452" s="4">
        <v>109696209.70084228</v>
      </c>
      <c r="I452" s="4">
        <v>122194800</v>
      </c>
      <c r="J452" s="4">
        <v>122194800</v>
      </c>
      <c r="K452" s="4">
        <v>135636228</v>
      </c>
      <c r="L452" s="4">
        <v>129054450.99904852</v>
      </c>
      <c r="M452" s="4">
        <v>0</v>
      </c>
      <c r="N452" s="4">
        <v>2247333627</v>
      </c>
      <c r="O452" s="4">
        <v>0</v>
      </c>
      <c r="P452" s="4">
        <v>141061677.12</v>
      </c>
      <c r="Q452" s="4">
        <v>126619461.35755704</v>
      </c>
      <c r="R452" s="4">
        <v>0</v>
      </c>
      <c r="S452" s="4">
        <v>0</v>
      </c>
      <c r="T452" s="4">
        <v>146704144.20480001</v>
      </c>
      <c r="U452" s="4">
        <v>127848776.51636827</v>
      </c>
    </row>
    <row r="453" spans="1:21" x14ac:dyDescent="0.25">
      <c r="A453" s="3" t="s">
        <v>545</v>
      </c>
      <c r="B453" s="3" t="s">
        <v>543</v>
      </c>
      <c r="C453" s="3" t="s">
        <v>544</v>
      </c>
      <c r="D453" s="3" t="s">
        <v>443</v>
      </c>
      <c r="E453" s="2" t="s">
        <v>546</v>
      </c>
      <c r="F453" t="s">
        <v>1959</v>
      </c>
      <c r="G453" s="4">
        <v>226659605</v>
      </c>
      <c r="H453" s="4">
        <v>238443534.50769675</v>
      </c>
      <c r="I453" s="4">
        <v>350785500</v>
      </c>
      <c r="J453" s="4">
        <v>350785500</v>
      </c>
      <c r="K453" s="4">
        <v>369026346</v>
      </c>
      <c r="L453" s="4">
        <v>351119263.55851567</v>
      </c>
      <c r="M453" s="4">
        <v>785073418</v>
      </c>
      <c r="N453" s="4">
        <v>455073418</v>
      </c>
      <c r="O453" s="4">
        <v>746977562.32159841</v>
      </c>
      <c r="P453" s="4">
        <v>385706336.83920002</v>
      </c>
      <c r="Q453" s="4">
        <v>346216843.65222698</v>
      </c>
      <c r="R453" s="4">
        <v>0</v>
      </c>
      <c r="S453" s="4">
        <v>0</v>
      </c>
      <c r="T453" s="4">
        <v>397856086.44963503</v>
      </c>
      <c r="U453" s="4">
        <v>346721042.93909931</v>
      </c>
    </row>
    <row r="454" spans="1:21" x14ac:dyDescent="0.25">
      <c r="A454" s="3" t="s">
        <v>545</v>
      </c>
      <c r="B454" s="3" t="s">
        <v>543</v>
      </c>
      <c r="C454" s="3" t="s">
        <v>544</v>
      </c>
      <c r="D454" s="3" t="s">
        <v>443</v>
      </c>
      <c r="E454" s="2" t="s">
        <v>547</v>
      </c>
      <c r="F454" t="s">
        <v>1960</v>
      </c>
      <c r="G454" s="4">
        <v>1038617952</v>
      </c>
      <c r="H454" s="4">
        <v>1092615225.7171071</v>
      </c>
      <c r="I454" s="4">
        <v>1678372273</v>
      </c>
      <c r="J454" s="4">
        <v>1678372273</v>
      </c>
      <c r="K454" s="4">
        <v>1765647631.1960001</v>
      </c>
      <c r="L454" s="4">
        <v>1679969201.8991437</v>
      </c>
      <c r="M454" s="4">
        <v>2247333627</v>
      </c>
      <c r="N454" s="4">
        <v>0</v>
      </c>
      <c r="O454" s="4">
        <v>2138281281.6365366</v>
      </c>
      <c r="P454" s="4">
        <v>1845454904.12606</v>
      </c>
      <c r="Q454" s="4">
        <v>1656513028.1367788</v>
      </c>
      <c r="R454" s="4">
        <v>0</v>
      </c>
      <c r="S454" s="4">
        <v>0</v>
      </c>
      <c r="T454" s="4">
        <v>1903586733.60603</v>
      </c>
      <c r="U454" s="4">
        <v>1658925425.7505693</v>
      </c>
    </row>
    <row r="455" spans="1:21" x14ac:dyDescent="0.25">
      <c r="A455" s="3" t="s">
        <v>545</v>
      </c>
      <c r="B455" s="3" t="s">
        <v>543</v>
      </c>
      <c r="C455" s="3" t="s">
        <v>544</v>
      </c>
      <c r="D455" s="3" t="s">
        <v>443</v>
      </c>
      <c r="E455" s="2" t="s">
        <v>548</v>
      </c>
      <c r="F455" t="s">
        <v>1961</v>
      </c>
      <c r="G455" s="4">
        <v>187731213</v>
      </c>
      <c r="H455" s="4">
        <v>197491273.15887305</v>
      </c>
      <c r="I455" s="4">
        <v>69872551</v>
      </c>
      <c r="J455" s="4">
        <v>69872551</v>
      </c>
      <c r="K455" s="4">
        <v>73505923.651999995</v>
      </c>
      <c r="L455" s="4">
        <v>69939032.970504269</v>
      </c>
      <c r="M455" s="4">
        <v>177695883</v>
      </c>
      <c r="N455" s="4">
        <v>137000000</v>
      </c>
      <c r="O455" s="4">
        <v>169073152.23596573</v>
      </c>
      <c r="P455" s="4">
        <v>76828391.401070401</v>
      </c>
      <c r="Q455" s="4">
        <v>68962525.717708558</v>
      </c>
      <c r="R455" s="4">
        <v>0</v>
      </c>
      <c r="S455" s="4">
        <v>0</v>
      </c>
      <c r="T455" s="4">
        <v>79248485.730204105</v>
      </c>
      <c r="U455" s="4">
        <v>69062956.580404237</v>
      </c>
    </row>
    <row r="456" spans="1:21" x14ac:dyDescent="0.25">
      <c r="A456" s="3" t="s">
        <v>545</v>
      </c>
      <c r="B456" s="3" t="s">
        <v>543</v>
      </c>
      <c r="C456" s="3" t="s">
        <v>544</v>
      </c>
      <c r="D456" s="3" t="s">
        <v>443</v>
      </c>
      <c r="E456" s="2" t="s">
        <v>549</v>
      </c>
      <c r="F456" t="s">
        <v>1962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</row>
    <row r="457" spans="1:21" x14ac:dyDescent="0.25">
      <c r="A457" s="3" t="s">
        <v>545</v>
      </c>
      <c r="B457" s="3" t="s">
        <v>543</v>
      </c>
      <c r="C457" s="3" t="s">
        <v>544</v>
      </c>
      <c r="D457" s="3" t="s">
        <v>443</v>
      </c>
      <c r="E457" s="2" t="s">
        <v>550</v>
      </c>
      <c r="F457" t="s">
        <v>1963</v>
      </c>
      <c r="G457" s="4">
        <v>181970273</v>
      </c>
      <c r="H457" s="4">
        <v>191430824.51524833</v>
      </c>
      <c r="I457" s="4">
        <v>153627228</v>
      </c>
      <c r="J457" s="4">
        <v>153627228</v>
      </c>
      <c r="K457" s="4">
        <v>152090955.72</v>
      </c>
      <c r="L457" s="4">
        <v>144710709.53377736</v>
      </c>
      <c r="M457" s="4">
        <v>704304225</v>
      </c>
      <c r="N457" s="4">
        <v>154304225</v>
      </c>
      <c r="O457" s="4">
        <v>670127711.7031399</v>
      </c>
      <c r="P457" s="4">
        <v>158965466.91854399</v>
      </c>
      <c r="Q457" s="4">
        <v>142690220.3817963</v>
      </c>
      <c r="R457" s="4">
        <v>842735000</v>
      </c>
      <c r="S457" s="4">
        <v>756453871.42523742</v>
      </c>
      <c r="T457" s="4">
        <v>163972879.12647799</v>
      </c>
      <c r="U457" s="4">
        <v>142898021.67361432</v>
      </c>
    </row>
    <row r="458" spans="1:21" x14ac:dyDescent="0.25">
      <c r="A458" s="3" t="s">
        <v>545</v>
      </c>
      <c r="B458" s="3" t="s">
        <v>543</v>
      </c>
      <c r="C458" s="3" t="s">
        <v>544</v>
      </c>
      <c r="D458" s="3" t="s">
        <v>443</v>
      </c>
      <c r="E458" s="2" t="s">
        <v>551</v>
      </c>
      <c r="F458" t="s">
        <v>1964</v>
      </c>
      <c r="G458" s="4">
        <v>92518256</v>
      </c>
      <c r="H458" s="4">
        <v>97328237.941330224</v>
      </c>
      <c r="I458" s="4">
        <v>129630799</v>
      </c>
      <c r="J458" s="4">
        <v>129630799</v>
      </c>
      <c r="K458" s="4">
        <v>136371600.54800001</v>
      </c>
      <c r="L458" s="4">
        <v>129754139.43672693</v>
      </c>
      <c r="M458" s="4">
        <v>79641600</v>
      </c>
      <c r="N458" s="4">
        <v>75000000</v>
      </c>
      <c r="O458" s="4">
        <v>75776974.310180783</v>
      </c>
      <c r="P458" s="4">
        <v>142535596.89276999</v>
      </c>
      <c r="Q458" s="4">
        <v>127942477.86723335</v>
      </c>
      <c r="R458" s="4">
        <v>0</v>
      </c>
      <c r="S458" s="4">
        <v>0</v>
      </c>
      <c r="T458" s="4">
        <v>147025468.19489199</v>
      </c>
      <c r="U458" s="4">
        <v>128128801.86412714</v>
      </c>
    </row>
    <row r="459" spans="1:21" x14ac:dyDescent="0.25">
      <c r="A459" s="3" t="s">
        <v>545</v>
      </c>
      <c r="B459" s="3" t="s">
        <v>543</v>
      </c>
      <c r="C459" s="3" t="s">
        <v>544</v>
      </c>
      <c r="D459" s="3" t="s">
        <v>443</v>
      </c>
      <c r="E459" s="2" t="s">
        <v>552</v>
      </c>
      <c r="F459" t="s">
        <v>1965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</row>
    <row r="460" spans="1:21" x14ac:dyDescent="0.25">
      <c r="A460" s="3" t="s">
        <v>545</v>
      </c>
      <c r="B460" s="3" t="s">
        <v>543</v>
      </c>
      <c r="C460" s="3" t="s">
        <v>544</v>
      </c>
      <c r="D460" s="3" t="s">
        <v>443</v>
      </c>
      <c r="E460" s="2" t="s">
        <v>553</v>
      </c>
      <c r="F460" t="s">
        <v>1966</v>
      </c>
      <c r="G460" s="4">
        <v>201133948</v>
      </c>
      <c r="H460" s="4">
        <v>211590810.23990706</v>
      </c>
      <c r="I460" s="4">
        <v>173012427</v>
      </c>
      <c r="J460" s="4">
        <v>173012427</v>
      </c>
      <c r="K460" s="4">
        <v>182009073.204</v>
      </c>
      <c r="L460" s="4">
        <v>173177043.961941</v>
      </c>
      <c r="M460" s="4">
        <v>287423157</v>
      </c>
      <c r="N460" s="4">
        <v>50736513</v>
      </c>
      <c r="O460" s="4">
        <v>273475886.77450049</v>
      </c>
      <c r="P460" s="4">
        <v>190235883.312821</v>
      </c>
      <c r="Q460" s="4">
        <v>170759100.32926503</v>
      </c>
      <c r="R460" s="4">
        <v>0</v>
      </c>
      <c r="S460" s="4">
        <v>0</v>
      </c>
      <c r="T460" s="4">
        <v>196228313.63717499</v>
      </c>
      <c r="U460" s="4">
        <v>171007778.63071552</v>
      </c>
    </row>
    <row r="461" spans="1:21" x14ac:dyDescent="0.25">
      <c r="A461" s="3" t="s">
        <v>545</v>
      </c>
      <c r="B461" s="3" t="s">
        <v>543</v>
      </c>
      <c r="C461" s="3" t="s">
        <v>544</v>
      </c>
      <c r="D461" s="3" t="s">
        <v>443</v>
      </c>
      <c r="E461" s="2" t="s">
        <v>554</v>
      </c>
      <c r="F461" t="s">
        <v>1967</v>
      </c>
      <c r="G461" s="4">
        <v>949209108</v>
      </c>
      <c r="H461" s="4">
        <v>998558056.68777215</v>
      </c>
      <c r="I461" s="4">
        <v>816473716</v>
      </c>
      <c r="J461" s="4">
        <v>816473716</v>
      </c>
      <c r="K461" s="4">
        <v>858930349.23199999</v>
      </c>
      <c r="L461" s="4">
        <v>817250570.15413892</v>
      </c>
      <c r="M461" s="4">
        <v>2002063102</v>
      </c>
      <c r="N461" s="4">
        <v>1961048423</v>
      </c>
      <c r="O461" s="4">
        <v>1904912561.3701236</v>
      </c>
      <c r="P461" s="4">
        <v>897754001.01728594</v>
      </c>
      <c r="Q461" s="4">
        <v>805839901.81613731</v>
      </c>
      <c r="R461" s="4">
        <v>0</v>
      </c>
      <c r="S461" s="4">
        <v>0</v>
      </c>
      <c r="T461" s="4">
        <v>926033252.04933095</v>
      </c>
      <c r="U461" s="4">
        <v>807013455.07120967</v>
      </c>
    </row>
    <row r="462" spans="1:21" x14ac:dyDescent="0.25">
      <c r="A462" s="3" t="s">
        <v>545</v>
      </c>
      <c r="B462" s="3" t="s">
        <v>543</v>
      </c>
      <c r="C462" s="3" t="s">
        <v>544</v>
      </c>
      <c r="D462" s="3" t="s">
        <v>443</v>
      </c>
      <c r="E462" s="2" t="s">
        <v>555</v>
      </c>
      <c r="F462" t="s">
        <v>1968</v>
      </c>
      <c r="G462" s="4">
        <v>117096128</v>
      </c>
      <c r="H462" s="4">
        <v>123183902.29915771</v>
      </c>
      <c r="I462" s="4">
        <v>26967176</v>
      </c>
      <c r="J462" s="4">
        <v>26967176</v>
      </c>
      <c r="K462" s="4">
        <v>26697504.239999998</v>
      </c>
      <c r="L462" s="4">
        <v>25402002.131303519</v>
      </c>
      <c r="M462" s="4">
        <v>0</v>
      </c>
      <c r="N462" s="4">
        <v>71313004371</v>
      </c>
      <c r="O462" s="4">
        <v>0</v>
      </c>
      <c r="P462" s="4">
        <v>27904231.431648001</v>
      </c>
      <c r="Q462" s="4">
        <v>25047332.667583432</v>
      </c>
      <c r="R462" s="4">
        <v>0</v>
      </c>
      <c r="S462" s="4">
        <v>0</v>
      </c>
      <c r="T462" s="4">
        <v>28783214.721744899</v>
      </c>
      <c r="U462" s="4">
        <v>25083809.365643006</v>
      </c>
    </row>
    <row r="463" spans="1:21" x14ac:dyDescent="0.25">
      <c r="A463" s="3" t="s">
        <v>545</v>
      </c>
      <c r="B463" s="3" t="s">
        <v>543</v>
      </c>
      <c r="C463" s="3" t="s">
        <v>544</v>
      </c>
      <c r="D463" s="3" t="s">
        <v>443</v>
      </c>
      <c r="E463" s="2" t="s">
        <v>556</v>
      </c>
      <c r="F463" t="s">
        <v>1969</v>
      </c>
      <c r="G463" s="4">
        <v>1826808789</v>
      </c>
      <c r="H463" s="4">
        <v>1921783744.9195468</v>
      </c>
      <c r="I463" s="4">
        <v>2631394644</v>
      </c>
      <c r="J463" s="4">
        <v>2631394644</v>
      </c>
      <c r="K463" s="4">
        <v>2768227165.4879999</v>
      </c>
      <c r="L463" s="4">
        <v>2633898349.6555657</v>
      </c>
      <c r="M463" s="4">
        <v>109000000</v>
      </c>
      <c r="N463" s="4">
        <v>67289219972</v>
      </c>
      <c r="O463" s="4">
        <v>103710751.66508088</v>
      </c>
      <c r="P463" s="4">
        <v>2893351033.3680601</v>
      </c>
      <c r="Q463" s="4">
        <v>2597123165.1509433</v>
      </c>
      <c r="R463" s="4">
        <v>0</v>
      </c>
      <c r="S463" s="4">
        <v>0</v>
      </c>
      <c r="T463" s="4">
        <v>2984491590.9191499</v>
      </c>
      <c r="U463" s="4">
        <v>2600905383.3526158</v>
      </c>
    </row>
    <row r="464" spans="1:21" x14ac:dyDescent="0.25">
      <c r="A464" s="3" t="s">
        <v>545</v>
      </c>
      <c r="B464" s="3" t="s">
        <v>543</v>
      </c>
      <c r="C464" s="3" t="s">
        <v>544</v>
      </c>
      <c r="D464" s="3" t="s">
        <v>443</v>
      </c>
      <c r="E464" s="2" t="s">
        <v>557</v>
      </c>
      <c r="F464" t="s">
        <v>1970</v>
      </c>
      <c r="G464" s="4">
        <v>6728699</v>
      </c>
      <c r="H464" s="4">
        <v>7078520.9927388895</v>
      </c>
      <c r="I464" s="4">
        <v>2111700</v>
      </c>
      <c r="J464" s="4">
        <v>2111700</v>
      </c>
      <c r="K464" s="4">
        <v>2221508.4</v>
      </c>
      <c r="L464" s="4">
        <v>2113709.2293054233</v>
      </c>
      <c r="M464" s="4">
        <v>1597883383</v>
      </c>
      <c r="N464" s="4">
        <v>3864100</v>
      </c>
      <c r="O464" s="4">
        <v>1520345749.7621312</v>
      </c>
      <c r="P464" s="4">
        <v>2321920.57968</v>
      </c>
      <c r="Q464" s="4">
        <v>2084197.0627075739</v>
      </c>
      <c r="R464" s="4">
        <v>0</v>
      </c>
      <c r="S464" s="4">
        <v>0</v>
      </c>
      <c r="T464" s="4">
        <v>2395061.0779399201</v>
      </c>
      <c r="U464" s="4">
        <v>2087232.3011484102</v>
      </c>
    </row>
    <row r="465" spans="1:21" x14ac:dyDescent="0.25">
      <c r="A465" s="3" t="s">
        <v>545</v>
      </c>
      <c r="B465" s="3" t="s">
        <v>543</v>
      </c>
      <c r="C465" s="3" t="s">
        <v>544</v>
      </c>
      <c r="D465" s="3" t="s">
        <v>443</v>
      </c>
      <c r="E465" s="2" t="s">
        <v>558</v>
      </c>
      <c r="F465" t="s">
        <v>1971</v>
      </c>
      <c r="G465" s="4">
        <v>2319662829</v>
      </c>
      <c r="H465" s="4">
        <v>2440261041.7188497</v>
      </c>
      <c r="I465" s="4">
        <v>2453697235</v>
      </c>
      <c r="J465" s="4">
        <v>2453697235</v>
      </c>
      <c r="K465" s="4">
        <v>2581289491.2199998</v>
      </c>
      <c r="L465" s="4">
        <v>2456031866.0513792</v>
      </c>
      <c r="M465" s="4">
        <v>2142944378</v>
      </c>
      <c r="N465" s="4">
        <v>2142944378</v>
      </c>
      <c r="O465" s="4">
        <v>2038957543.2921028</v>
      </c>
      <c r="P465" s="4">
        <v>2697963776.2231398</v>
      </c>
      <c r="Q465" s="4">
        <v>2421740100.3744321</v>
      </c>
      <c r="R465" s="4">
        <v>0</v>
      </c>
      <c r="S465" s="4">
        <v>0</v>
      </c>
      <c r="T465" s="4">
        <v>2782949635.17417</v>
      </c>
      <c r="U465" s="4">
        <v>2425266906.3458519</v>
      </c>
    </row>
    <row r="466" spans="1:21" x14ac:dyDescent="0.25">
      <c r="A466" s="3" t="s">
        <v>545</v>
      </c>
      <c r="B466" s="3" t="s">
        <v>543</v>
      </c>
      <c r="C466" s="3" t="s">
        <v>544</v>
      </c>
      <c r="D466" s="3" t="s">
        <v>443</v>
      </c>
      <c r="E466" s="2" t="s">
        <v>559</v>
      </c>
      <c r="F466" t="s">
        <v>1972</v>
      </c>
      <c r="G466" s="4">
        <v>25973933571</v>
      </c>
      <c r="H466" s="4">
        <v>27324306533.302933</v>
      </c>
      <c r="I466" s="4">
        <v>22967979894</v>
      </c>
      <c r="J466" s="4">
        <v>22967979894</v>
      </c>
      <c r="K466" s="4">
        <v>24162314848.487999</v>
      </c>
      <c r="L466" s="4">
        <v>22989833347.752613</v>
      </c>
      <c r="M466" s="4">
        <v>24104473130</v>
      </c>
      <c r="N466" s="4">
        <v>24104473130</v>
      </c>
      <c r="O466" s="4">
        <v>22934798411.037106</v>
      </c>
      <c r="P466" s="4">
        <v>25254451479.639702</v>
      </c>
      <c r="Q466" s="4">
        <v>22668843221.765167</v>
      </c>
      <c r="R466" s="4">
        <v>0</v>
      </c>
      <c r="S466" s="4">
        <v>0</v>
      </c>
      <c r="T466" s="4">
        <v>26049966701.248299</v>
      </c>
      <c r="U466" s="4">
        <v>22701856100.243416</v>
      </c>
    </row>
    <row r="467" spans="1:21" x14ac:dyDescent="0.25">
      <c r="A467" s="3" t="s">
        <v>545</v>
      </c>
      <c r="B467" s="3" t="s">
        <v>543</v>
      </c>
      <c r="C467" s="3" t="s">
        <v>544</v>
      </c>
      <c r="D467" s="3" t="s">
        <v>443</v>
      </c>
      <c r="E467" s="2" t="s">
        <v>560</v>
      </c>
      <c r="F467" t="s">
        <v>1973</v>
      </c>
      <c r="G467" s="4">
        <v>189750198</v>
      </c>
      <c r="H467" s="4">
        <v>199615224.2683706</v>
      </c>
      <c r="I467" s="4">
        <v>301572969</v>
      </c>
      <c r="J467" s="4">
        <v>301572969</v>
      </c>
      <c r="K467" s="4">
        <v>322683076.82999998</v>
      </c>
      <c r="L467" s="4">
        <v>307024811.44624168</v>
      </c>
      <c r="M467" s="4">
        <v>268435517</v>
      </c>
      <c r="N467" s="4">
        <v>0</v>
      </c>
      <c r="O467" s="4">
        <v>255409626.07040912</v>
      </c>
      <c r="P467" s="4">
        <v>343399330.362486</v>
      </c>
      <c r="Q467" s="4">
        <v>308241324.85008526</v>
      </c>
      <c r="R467" s="4">
        <v>0</v>
      </c>
      <c r="S467" s="4">
        <v>0</v>
      </c>
      <c r="T467" s="4">
        <v>361084395.87615401</v>
      </c>
      <c r="U467" s="4">
        <v>314675488.42705303</v>
      </c>
    </row>
    <row r="468" spans="1:21" x14ac:dyDescent="0.25">
      <c r="A468" s="3" t="s">
        <v>545</v>
      </c>
      <c r="B468" s="3" t="s">
        <v>543</v>
      </c>
      <c r="C468" s="3" t="s">
        <v>544</v>
      </c>
      <c r="D468" s="3" t="s">
        <v>443</v>
      </c>
      <c r="E468" s="2" t="s">
        <v>561</v>
      </c>
      <c r="F468" t="s">
        <v>1974</v>
      </c>
      <c r="G468" s="4">
        <v>49276997</v>
      </c>
      <c r="H468" s="4">
        <v>51838885.603833862</v>
      </c>
      <c r="I468" s="4">
        <v>25191816</v>
      </c>
      <c r="J468" s="4">
        <v>25191816</v>
      </c>
      <c r="K468" s="4">
        <v>50887468.32</v>
      </c>
      <c r="L468" s="4">
        <v>48418143.025689818</v>
      </c>
      <c r="M468" s="4">
        <v>62720002</v>
      </c>
      <c r="N468" s="4">
        <v>62720002</v>
      </c>
      <c r="O468" s="4">
        <v>59676500.475737393</v>
      </c>
      <c r="P468" s="4">
        <v>51981548.88888</v>
      </c>
      <c r="Q468" s="4">
        <v>46659559.529002026</v>
      </c>
      <c r="R468" s="4">
        <v>0</v>
      </c>
      <c r="S468" s="4">
        <v>0</v>
      </c>
      <c r="T468" s="4">
        <v>53021179.8666576</v>
      </c>
      <c r="U468" s="4">
        <v>46206554.096681617</v>
      </c>
    </row>
    <row r="469" spans="1:21" x14ac:dyDescent="0.25">
      <c r="A469" s="3" t="s">
        <v>545</v>
      </c>
      <c r="B469" s="3" t="s">
        <v>543</v>
      </c>
      <c r="C469" s="3" t="s">
        <v>544</v>
      </c>
      <c r="D469" s="3" t="s">
        <v>443</v>
      </c>
      <c r="E469" s="2" t="s">
        <v>562</v>
      </c>
      <c r="F469" t="s">
        <v>1975</v>
      </c>
      <c r="G469" s="4">
        <v>1375203331</v>
      </c>
      <c r="H469" s="4">
        <v>1446699525.0891664</v>
      </c>
      <c r="I469" s="4">
        <v>2081302319</v>
      </c>
      <c r="J469" s="4">
        <v>2081302319</v>
      </c>
      <c r="K469" s="4">
        <v>1665041855.2</v>
      </c>
      <c r="L469" s="4">
        <v>1584245342.7212179</v>
      </c>
      <c r="M469" s="4">
        <v>1113490696</v>
      </c>
      <c r="N469" s="4">
        <v>1113490696</v>
      </c>
      <c r="O469" s="4">
        <v>1059458321.5984776</v>
      </c>
      <c r="P469" s="4">
        <v>1665041855.2</v>
      </c>
      <c r="Q469" s="4">
        <v>1494571078.0388849</v>
      </c>
      <c r="R469" s="4">
        <v>0</v>
      </c>
      <c r="S469" s="4">
        <v>0</v>
      </c>
      <c r="T469" s="4">
        <v>1665041855.2</v>
      </c>
      <c r="U469" s="4">
        <v>1451039881.59115</v>
      </c>
    </row>
    <row r="470" spans="1:21" x14ac:dyDescent="0.25">
      <c r="A470" s="3" t="s">
        <v>565</v>
      </c>
      <c r="B470" s="3" t="s">
        <v>543</v>
      </c>
      <c r="C470" s="3" t="s">
        <v>564</v>
      </c>
      <c r="D470" s="3" t="s">
        <v>443</v>
      </c>
      <c r="E470" s="2" t="s">
        <v>563</v>
      </c>
      <c r="F470" t="s">
        <v>1958</v>
      </c>
      <c r="G470" s="4"/>
      <c r="H470" s="4"/>
      <c r="I470" s="4"/>
      <c r="J470" s="4"/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</row>
    <row r="471" spans="1:21" x14ac:dyDescent="0.25">
      <c r="A471" s="3" t="s">
        <v>565</v>
      </c>
      <c r="B471" s="3" t="s">
        <v>543</v>
      </c>
      <c r="C471" s="3" t="s">
        <v>564</v>
      </c>
      <c r="D471" s="3" t="s">
        <v>443</v>
      </c>
      <c r="E471" s="2" t="s">
        <v>566</v>
      </c>
      <c r="F471" t="s">
        <v>1959</v>
      </c>
      <c r="G471" s="4"/>
      <c r="H471" s="4"/>
      <c r="I471" s="4"/>
      <c r="J471" s="4"/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</row>
    <row r="472" spans="1:21" x14ac:dyDescent="0.25">
      <c r="A472" s="3" t="s">
        <v>565</v>
      </c>
      <c r="B472" s="3" t="s">
        <v>543</v>
      </c>
      <c r="C472" s="3" t="s">
        <v>564</v>
      </c>
      <c r="D472" s="3" t="s">
        <v>443</v>
      </c>
      <c r="E472" s="2" t="s">
        <v>567</v>
      </c>
      <c r="F472" t="s">
        <v>1960</v>
      </c>
      <c r="G472" s="4"/>
      <c r="H472" s="4"/>
      <c r="I472" s="4"/>
      <c r="J472" s="4"/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</row>
    <row r="473" spans="1:21" x14ac:dyDescent="0.25">
      <c r="A473" s="3" t="s">
        <v>565</v>
      </c>
      <c r="B473" s="3" t="s">
        <v>543</v>
      </c>
      <c r="C473" s="3" t="s">
        <v>564</v>
      </c>
      <c r="D473" s="3" t="s">
        <v>443</v>
      </c>
      <c r="E473" s="2" t="s">
        <v>568</v>
      </c>
      <c r="F473" t="s">
        <v>1961</v>
      </c>
      <c r="G473" s="4"/>
      <c r="H473" s="4"/>
      <c r="I473" s="4"/>
      <c r="J473" s="4"/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</row>
    <row r="474" spans="1:21" x14ac:dyDescent="0.25">
      <c r="A474" s="3" t="s">
        <v>565</v>
      </c>
      <c r="B474" s="3" t="s">
        <v>543</v>
      </c>
      <c r="C474" s="3" t="s">
        <v>564</v>
      </c>
      <c r="D474" s="3" t="s">
        <v>443</v>
      </c>
      <c r="E474" s="2" t="s">
        <v>569</v>
      </c>
      <c r="F474" t="s">
        <v>1962</v>
      </c>
      <c r="G474" s="4"/>
      <c r="H474" s="4"/>
      <c r="I474" s="4"/>
      <c r="J474" s="4"/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</row>
    <row r="475" spans="1:21" x14ac:dyDescent="0.25">
      <c r="A475" s="3" t="s">
        <v>565</v>
      </c>
      <c r="B475" s="3" t="s">
        <v>543</v>
      </c>
      <c r="C475" s="3" t="s">
        <v>564</v>
      </c>
      <c r="D475" s="3" t="s">
        <v>443</v>
      </c>
      <c r="E475" s="2" t="s">
        <v>570</v>
      </c>
      <c r="F475" t="s">
        <v>1963</v>
      </c>
      <c r="G475" s="4"/>
      <c r="H475" s="4"/>
      <c r="I475" s="4"/>
      <c r="J475" s="4"/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</row>
    <row r="476" spans="1:21" x14ac:dyDescent="0.25">
      <c r="A476" s="3" t="s">
        <v>565</v>
      </c>
      <c r="B476" s="3" t="s">
        <v>543</v>
      </c>
      <c r="C476" s="3" t="s">
        <v>564</v>
      </c>
      <c r="D476" s="3" t="s">
        <v>443</v>
      </c>
      <c r="E476" s="2" t="s">
        <v>571</v>
      </c>
      <c r="F476" t="s">
        <v>1964</v>
      </c>
      <c r="G476" s="4"/>
      <c r="H476" s="4"/>
      <c r="I476" s="4"/>
      <c r="J476" s="4"/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</row>
    <row r="477" spans="1:21" x14ac:dyDescent="0.25">
      <c r="A477" s="3" t="s">
        <v>565</v>
      </c>
      <c r="B477" s="3" t="s">
        <v>543</v>
      </c>
      <c r="C477" s="3" t="s">
        <v>564</v>
      </c>
      <c r="D477" s="3" t="s">
        <v>443</v>
      </c>
      <c r="E477" s="2" t="s">
        <v>572</v>
      </c>
      <c r="F477" t="s">
        <v>1965</v>
      </c>
      <c r="G477" s="4"/>
      <c r="H477" s="4"/>
      <c r="I477" s="4"/>
      <c r="J477" s="4"/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</row>
    <row r="478" spans="1:21" x14ac:dyDescent="0.25">
      <c r="A478" s="3" t="s">
        <v>565</v>
      </c>
      <c r="B478" s="3" t="s">
        <v>543</v>
      </c>
      <c r="C478" s="3" t="s">
        <v>564</v>
      </c>
      <c r="D478" s="3" t="s">
        <v>443</v>
      </c>
      <c r="E478" s="2" t="s">
        <v>573</v>
      </c>
      <c r="F478" t="s">
        <v>1966</v>
      </c>
      <c r="G478" s="4"/>
      <c r="H478" s="4"/>
      <c r="I478" s="4"/>
      <c r="J478" s="4"/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</row>
    <row r="479" spans="1:21" x14ac:dyDescent="0.25">
      <c r="A479" s="3" t="s">
        <v>565</v>
      </c>
      <c r="B479" s="3" t="s">
        <v>543</v>
      </c>
      <c r="C479" s="3" t="s">
        <v>564</v>
      </c>
      <c r="D479" s="3" t="s">
        <v>443</v>
      </c>
      <c r="E479" s="2" t="s">
        <v>574</v>
      </c>
      <c r="F479" t="s">
        <v>1967</v>
      </c>
      <c r="G479" s="4"/>
      <c r="H479" s="4"/>
      <c r="I479" s="4"/>
      <c r="J479" s="4"/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</row>
    <row r="480" spans="1:21" x14ac:dyDescent="0.25">
      <c r="A480" s="3" t="s">
        <v>565</v>
      </c>
      <c r="B480" s="3" t="s">
        <v>543</v>
      </c>
      <c r="C480" s="3" t="s">
        <v>564</v>
      </c>
      <c r="D480" s="3" t="s">
        <v>443</v>
      </c>
      <c r="E480" s="2" t="s">
        <v>575</v>
      </c>
      <c r="F480" t="s">
        <v>1968</v>
      </c>
      <c r="G480" s="4"/>
      <c r="H480" s="4"/>
      <c r="I480" s="4"/>
      <c r="J480" s="4"/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</row>
    <row r="481" spans="1:21" x14ac:dyDescent="0.25">
      <c r="A481" s="3" t="s">
        <v>565</v>
      </c>
      <c r="B481" s="3" t="s">
        <v>543</v>
      </c>
      <c r="C481" s="3" t="s">
        <v>564</v>
      </c>
      <c r="D481" s="3" t="s">
        <v>443</v>
      </c>
      <c r="E481" s="2" t="s">
        <v>576</v>
      </c>
      <c r="F481" t="s">
        <v>1969</v>
      </c>
      <c r="G481" s="4"/>
      <c r="H481" s="4"/>
      <c r="I481" s="4"/>
      <c r="J481" s="4"/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</row>
    <row r="482" spans="1:21" x14ac:dyDescent="0.25">
      <c r="A482" s="3" t="s">
        <v>565</v>
      </c>
      <c r="B482" s="3" t="s">
        <v>543</v>
      </c>
      <c r="C482" s="3" t="s">
        <v>564</v>
      </c>
      <c r="D482" s="3" t="s">
        <v>443</v>
      </c>
      <c r="E482" s="2" t="s">
        <v>577</v>
      </c>
      <c r="F482" t="s">
        <v>1970</v>
      </c>
      <c r="G482" s="4"/>
      <c r="H482" s="4"/>
      <c r="I482" s="4"/>
      <c r="J482" s="4"/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</row>
    <row r="483" spans="1:21" x14ac:dyDescent="0.25">
      <c r="A483" s="3" t="s">
        <v>565</v>
      </c>
      <c r="B483" s="3" t="s">
        <v>543</v>
      </c>
      <c r="C483" s="3" t="s">
        <v>564</v>
      </c>
      <c r="D483" s="3" t="s">
        <v>443</v>
      </c>
      <c r="E483" s="2" t="s">
        <v>578</v>
      </c>
      <c r="F483" t="s">
        <v>1971</v>
      </c>
      <c r="G483" s="4"/>
      <c r="H483" s="4"/>
      <c r="I483" s="4"/>
      <c r="J483" s="4"/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</row>
    <row r="484" spans="1:21" x14ac:dyDescent="0.25">
      <c r="A484" s="3" t="s">
        <v>565</v>
      </c>
      <c r="B484" s="3" t="s">
        <v>543</v>
      </c>
      <c r="C484" s="3" t="s">
        <v>564</v>
      </c>
      <c r="D484" s="3" t="s">
        <v>443</v>
      </c>
      <c r="E484" s="2" t="s">
        <v>579</v>
      </c>
      <c r="F484" t="s">
        <v>1972</v>
      </c>
      <c r="G484" s="4"/>
      <c r="H484" s="4"/>
      <c r="I484" s="4"/>
      <c r="J484" s="4"/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</row>
    <row r="485" spans="1:21" x14ac:dyDescent="0.25">
      <c r="A485" s="3" t="s">
        <v>565</v>
      </c>
      <c r="B485" s="3" t="s">
        <v>543</v>
      </c>
      <c r="C485" s="3" t="s">
        <v>564</v>
      </c>
      <c r="D485" s="3" t="s">
        <v>443</v>
      </c>
      <c r="E485" s="2" t="s">
        <v>580</v>
      </c>
      <c r="F485" t="s">
        <v>1973</v>
      </c>
      <c r="G485" s="4"/>
      <c r="H485" s="4"/>
      <c r="I485" s="4"/>
      <c r="J485" s="4"/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</row>
    <row r="486" spans="1:21" x14ac:dyDescent="0.25">
      <c r="A486" s="3" t="s">
        <v>565</v>
      </c>
      <c r="B486" s="3" t="s">
        <v>543</v>
      </c>
      <c r="C486" s="3" t="s">
        <v>564</v>
      </c>
      <c r="D486" s="3" t="s">
        <v>443</v>
      </c>
      <c r="E486" s="2" t="s">
        <v>581</v>
      </c>
      <c r="F486" t="s">
        <v>1974</v>
      </c>
      <c r="G486" s="4"/>
      <c r="H486" s="4"/>
      <c r="I486" s="4"/>
      <c r="J486" s="4"/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</row>
    <row r="487" spans="1:21" x14ac:dyDescent="0.25">
      <c r="A487" s="3" t="s">
        <v>565</v>
      </c>
      <c r="B487" s="3" t="s">
        <v>543</v>
      </c>
      <c r="C487" s="3" t="s">
        <v>564</v>
      </c>
      <c r="D487" s="3" t="s">
        <v>443</v>
      </c>
      <c r="E487" s="2" t="s">
        <v>582</v>
      </c>
      <c r="F487" t="s">
        <v>1975</v>
      </c>
      <c r="G487" s="4"/>
      <c r="H487" s="4"/>
      <c r="I487" s="4"/>
      <c r="J487" s="4"/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</row>
    <row r="488" spans="1:21" x14ac:dyDescent="0.25">
      <c r="A488" s="3" t="s">
        <v>585</v>
      </c>
      <c r="B488" s="3" t="s">
        <v>543</v>
      </c>
      <c r="C488" s="3" t="s">
        <v>584</v>
      </c>
      <c r="D488" s="3" t="s">
        <v>443</v>
      </c>
      <c r="E488" s="2" t="s">
        <v>583</v>
      </c>
      <c r="F488" t="s">
        <v>1958</v>
      </c>
      <c r="G488" s="4"/>
      <c r="H488" s="4"/>
      <c r="I488" s="4"/>
      <c r="J488" s="4"/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</row>
    <row r="489" spans="1:21" x14ac:dyDescent="0.25">
      <c r="A489" s="3" t="s">
        <v>585</v>
      </c>
      <c r="B489" s="3" t="s">
        <v>543</v>
      </c>
      <c r="C489" s="3" t="s">
        <v>584</v>
      </c>
      <c r="D489" s="3" t="s">
        <v>443</v>
      </c>
      <c r="E489" s="2" t="s">
        <v>586</v>
      </c>
      <c r="F489" t="s">
        <v>1959</v>
      </c>
      <c r="G489" s="4"/>
      <c r="H489" s="4"/>
      <c r="I489" s="4"/>
      <c r="J489" s="4"/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</row>
    <row r="490" spans="1:21" x14ac:dyDescent="0.25">
      <c r="A490" s="3" t="s">
        <v>585</v>
      </c>
      <c r="B490" s="3" t="s">
        <v>543</v>
      </c>
      <c r="C490" s="3" t="s">
        <v>584</v>
      </c>
      <c r="D490" s="3" t="s">
        <v>443</v>
      </c>
      <c r="E490" s="2" t="s">
        <v>587</v>
      </c>
      <c r="F490" t="s">
        <v>1960</v>
      </c>
      <c r="G490" s="4"/>
      <c r="H490" s="4"/>
      <c r="I490" s="4"/>
      <c r="J490" s="4"/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</row>
    <row r="491" spans="1:21" x14ac:dyDescent="0.25">
      <c r="A491" s="3" t="s">
        <v>585</v>
      </c>
      <c r="B491" s="3" t="s">
        <v>543</v>
      </c>
      <c r="C491" s="3" t="s">
        <v>584</v>
      </c>
      <c r="D491" s="3" t="s">
        <v>443</v>
      </c>
      <c r="E491" s="2" t="s">
        <v>588</v>
      </c>
      <c r="F491" t="s">
        <v>1961</v>
      </c>
      <c r="G491" s="4"/>
      <c r="H491" s="4"/>
      <c r="I491" s="4"/>
      <c r="J491" s="4"/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</row>
    <row r="492" spans="1:21" x14ac:dyDescent="0.25">
      <c r="A492" s="3" t="s">
        <v>585</v>
      </c>
      <c r="B492" s="3" t="s">
        <v>543</v>
      </c>
      <c r="C492" s="3" t="s">
        <v>584</v>
      </c>
      <c r="D492" s="3" t="s">
        <v>443</v>
      </c>
      <c r="E492" s="2" t="s">
        <v>589</v>
      </c>
      <c r="F492" t="s">
        <v>1962</v>
      </c>
      <c r="G492" s="4"/>
      <c r="H492" s="4"/>
      <c r="I492" s="4"/>
      <c r="J492" s="4"/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</row>
    <row r="493" spans="1:21" x14ac:dyDescent="0.25">
      <c r="A493" s="3" t="s">
        <v>585</v>
      </c>
      <c r="B493" s="3" t="s">
        <v>543</v>
      </c>
      <c r="C493" s="3" t="s">
        <v>584</v>
      </c>
      <c r="D493" s="3" t="s">
        <v>443</v>
      </c>
      <c r="E493" s="2" t="s">
        <v>590</v>
      </c>
      <c r="F493" t="s">
        <v>1963</v>
      </c>
      <c r="G493" s="4"/>
      <c r="H493" s="4"/>
      <c r="I493" s="4"/>
      <c r="J493" s="4"/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</row>
    <row r="494" spans="1:21" x14ac:dyDescent="0.25">
      <c r="A494" s="3" t="s">
        <v>585</v>
      </c>
      <c r="B494" s="3" t="s">
        <v>543</v>
      </c>
      <c r="C494" s="3" t="s">
        <v>584</v>
      </c>
      <c r="D494" s="3" t="s">
        <v>443</v>
      </c>
      <c r="E494" s="2" t="s">
        <v>591</v>
      </c>
      <c r="F494" t="s">
        <v>1964</v>
      </c>
      <c r="G494" s="4"/>
      <c r="H494" s="4"/>
      <c r="I494" s="4"/>
      <c r="J494" s="4"/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</row>
    <row r="495" spans="1:21" x14ac:dyDescent="0.25">
      <c r="A495" s="3" t="s">
        <v>585</v>
      </c>
      <c r="B495" s="3" t="s">
        <v>543</v>
      </c>
      <c r="C495" s="3" t="s">
        <v>584</v>
      </c>
      <c r="D495" s="3" t="s">
        <v>443</v>
      </c>
      <c r="E495" s="2" t="s">
        <v>592</v>
      </c>
      <c r="F495" t="s">
        <v>1965</v>
      </c>
      <c r="G495" s="4"/>
      <c r="H495" s="4"/>
      <c r="I495" s="4"/>
      <c r="J495" s="4"/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</row>
    <row r="496" spans="1:21" x14ac:dyDescent="0.25">
      <c r="A496" s="3" t="s">
        <v>585</v>
      </c>
      <c r="B496" s="3" t="s">
        <v>543</v>
      </c>
      <c r="C496" s="3" t="s">
        <v>584</v>
      </c>
      <c r="D496" s="3" t="s">
        <v>443</v>
      </c>
      <c r="E496" s="2" t="s">
        <v>593</v>
      </c>
      <c r="F496" t="s">
        <v>1966</v>
      </c>
      <c r="G496" s="4"/>
      <c r="H496" s="4"/>
      <c r="I496" s="4"/>
      <c r="J496" s="4"/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</row>
    <row r="497" spans="1:21" x14ac:dyDescent="0.25">
      <c r="A497" s="3" t="s">
        <v>585</v>
      </c>
      <c r="B497" s="3" t="s">
        <v>543</v>
      </c>
      <c r="C497" s="3" t="s">
        <v>584</v>
      </c>
      <c r="D497" s="3" t="s">
        <v>443</v>
      </c>
      <c r="E497" s="2" t="s">
        <v>594</v>
      </c>
      <c r="F497" t="s">
        <v>1967</v>
      </c>
      <c r="G497" s="4"/>
      <c r="H497" s="4"/>
      <c r="I497" s="4"/>
      <c r="J497" s="4"/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</row>
    <row r="498" spans="1:21" x14ac:dyDescent="0.25">
      <c r="A498" s="3" t="s">
        <v>585</v>
      </c>
      <c r="B498" s="3" t="s">
        <v>543</v>
      </c>
      <c r="C498" s="3" t="s">
        <v>584</v>
      </c>
      <c r="D498" s="3" t="s">
        <v>443</v>
      </c>
      <c r="E498" s="2" t="s">
        <v>595</v>
      </c>
      <c r="F498" t="s">
        <v>1968</v>
      </c>
      <c r="G498" s="4"/>
      <c r="H498" s="4"/>
      <c r="I498" s="4"/>
      <c r="J498" s="4"/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</row>
    <row r="499" spans="1:21" x14ac:dyDescent="0.25">
      <c r="A499" s="3" t="s">
        <v>585</v>
      </c>
      <c r="B499" s="3" t="s">
        <v>543</v>
      </c>
      <c r="C499" s="3" t="s">
        <v>584</v>
      </c>
      <c r="D499" s="3" t="s">
        <v>443</v>
      </c>
      <c r="E499" s="2" t="s">
        <v>596</v>
      </c>
      <c r="F499" t="s">
        <v>1969</v>
      </c>
      <c r="G499" s="4"/>
      <c r="H499" s="4"/>
      <c r="I499" s="4"/>
      <c r="J499" s="4"/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</row>
    <row r="500" spans="1:21" x14ac:dyDescent="0.25">
      <c r="A500" s="3" t="s">
        <v>585</v>
      </c>
      <c r="B500" s="3" t="s">
        <v>543</v>
      </c>
      <c r="C500" s="3" t="s">
        <v>584</v>
      </c>
      <c r="D500" s="3" t="s">
        <v>443</v>
      </c>
      <c r="E500" s="2" t="s">
        <v>597</v>
      </c>
      <c r="F500" t="s">
        <v>1970</v>
      </c>
      <c r="G500" s="4"/>
      <c r="H500" s="4"/>
      <c r="I500" s="4"/>
      <c r="J500" s="4"/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</row>
    <row r="501" spans="1:21" x14ac:dyDescent="0.25">
      <c r="A501" s="3" t="s">
        <v>585</v>
      </c>
      <c r="B501" s="3" t="s">
        <v>543</v>
      </c>
      <c r="C501" s="3" t="s">
        <v>584</v>
      </c>
      <c r="D501" s="3" t="s">
        <v>443</v>
      </c>
      <c r="E501" s="2" t="s">
        <v>598</v>
      </c>
      <c r="F501" t="s">
        <v>1971</v>
      </c>
      <c r="G501" s="4"/>
      <c r="H501" s="4"/>
      <c r="I501" s="4"/>
      <c r="J501" s="4"/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</row>
    <row r="502" spans="1:21" x14ac:dyDescent="0.25">
      <c r="A502" s="3" t="s">
        <v>585</v>
      </c>
      <c r="B502" s="3" t="s">
        <v>543</v>
      </c>
      <c r="C502" s="3" t="s">
        <v>584</v>
      </c>
      <c r="D502" s="3" t="s">
        <v>443</v>
      </c>
      <c r="E502" s="2" t="s">
        <v>599</v>
      </c>
      <c r="F502" t="s">
        <v>1972</v>
      </c>
      <c r="G502" s="4"/>
      <c r="H502" s="4"/>
      <c r="I502" s="4"/>
      <c r="J502" s="4"/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</row>
    <row r="503" spans="1:21" x14ac:dyDescent="0.25">
      <c r="A503" s="3" t="s">
        <v>585</v>
      </c>
      <c r="B503" s="3" t="s">
        <v>543</v>
      </c>
      <c r="C503" s="3" t="s">
        <v>584</v>
      </c>
      <c r="D503" s="3" t="s">
        <v>443</v>
      </c>
      <c r="E503" s="2" t="s">
        <v>600</v>
      </c>
      <c r="F503" t="s">
        <v>1973</v>
      </c>
      <c r="G503" s="4"/>
      <c r="H503" s="4"/>
      <c r="I503" s="4"/>
      <c r="J503" s="4"/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</row>
    <row r="504" spans="1:21" x14ac:dyDescent="0.25">
      <c r="A504" s="3" t="s">
        <v>585</v>
      </c>
      <c r="B504" s="3" t="s">
        <v>543</v>
      </c>
      <c r="C504" s="3" t="s">
        <v>584</v>
      </c>
      <c r="D504" s="3" t="s">
        <v>443</v>
      </c>
      <c r="E504" s="2" t="s">
        <v>601</v>
      </c>
      <c r="F504" t="s">
        <v>1974</v>
      </c>
      <c r="G504" s="4"/>
      <c r="H504" s="4"/>
      <c r="I504" s="4"/>
      <c r="J504" s="4"/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</row>
    <row r="505" spans="1:21" x14ac:dyDescent="0.25">
      <c r="A505" s="3" t="s">
        <v>585</v>
      </c>
      <c r="B505" s="3" t="s">
        <v>543</v>
      </c>
      <c r="C505" s="3" t="s">
        <v>584</v>
      </c>
      <c r="D505" s="3" t="s">
        <v>443</v>
      </c>
      <c r="E505" s="2" t="s">
        <v>602</v>
      </c>
      <c r="F505" t="s">
        <v>1975</v>
      </c>
      <c r="G505" s="4"/>
      <c r="H505" s="4"/>
      <c r="I505" s="4"/>
      <c r="J505" s="4"/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</row>
    <row r="506" spans="1:21" x14ac:dyDescent="0.25">
      <c r="A506" s="3" t="s">
        <v>605</v>
      </c>
      <c r="B506" s="3" t="s">
        <v>543</v>
      </c>
      <c r="C506" s="3" t="s">
        <v>604</v>
      </c>
      <c r="D506" s="3" t="s">
        <v>443</v>
      </c>
      <c r="E506" s="2" t="s">
        <v>603</v>
      </c>
      <c r="F506" t="s">
        <v>1958</v>
      </c>
      <c r="G506" s="4"/>
      <c r="H506" s="4"/>
      <c r="I506" s="4"/>
      <c r="J506" s="4"/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</row>
    <row r="507" spans="1:21" x14ac:dyDescent="0.25">
      <c r="A507" s="3" t="s">
        <v>605</v>
      </c>
      <c r="B507" s="3" t="s">
        <v>543</v>
      </c>
      <c r="C507" s="3" t="s">
        <v>604</v>
      </c>
      <c r="D507" s="3" t="s">
        <v>443</v>
      </c>
      <c r="E507" s="2" t="s">
        <v>606</v>
      </c>
      <c r="F507" t="s">
        <v>1959</v>
      </c>
      <c r="G507" s="4"/>
      <c r="H507" s="4"/>
      <c r="I507" s="4"/>
      <c r="J507" s="4"/>
      <c r="K507" s="4">
        <v>0</v>
      </c>
      <c r="L507" s="4">
        <v>0</v>
      </c>
      <c r="M507" s="4">
        <v>500000000</v>
      </c>
      <c r="N507" s="4">
        <v>0</v>
      </c>
      <c r="O507" s="4">
        <v>475737392.9590866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</row>
    <row r="508" spans="1:21" x14ac:dyDescent="0.25">
      <c r="A508" s="3" t="s">
        <v>605</v>
      </c>
      <c r="B508" s="3" t="s">
        <v>543</v>
      </c>
      <c r="C508" s="3" t="s">
        <v>604</v>
      </c>
      <c r="D508" s="3" t="s">
        <v>443</v>
      </c>
      <c r="E508" s="2" t="s">
        <v>607</v>
      </c>
      <c r="F508" t="s">
        <v>1960</v>
      </c>
      <c r="G508" s="4"/>
      <c r="H508" s="4"/>
      <c r="I508" s="4"/>
      <c r="J508" s="4"/>
      <c r="K508" s="4">
        <v>0</v>
      </c>
      <c r="L508" s="4">
        <v>0</v>
      </c>
      <c r="M508" s="4">
        <v>2459306010</v>
      </c>
      <c r="N508" s="4">
        <v>0</v>
      </c>
      <c r="O508" s="4">
        <v>2339967659.3720264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</row>
    <row r="509" spans="1:21" x14ac:dyDescent="0.25">
      <c r="A509" s="3" t="s">
        <v>605</v>
      </c>
      <c r="B509" s="3" t="s">
        <v>543</v>
      </c>
      <c r="C509" s="3" t="s">
        <v>604</v>
      </c>
      <c r="D509" s="3" t="s">
        <v>443</v>
      </c>
      <c r="E509" s="2" t="s">
        <v>608</v>
      </c>
      <c r="F509" t="s">
        <v>1961</v>
      </c>
      <c r="G509" s="4"/>
      <c r="H509" s="4"/>
      <c r="I509" s="4"/>
      <c r="J509" s="4"/>
      <c r="K509" s="4">
        <v>0</v>
      </c>
      <c r="L509" s="4">
        <v>0</v>
      </c>
      <c r="M509" s="4">
        <v>73285713</v>
      </c>
      <c r="N509" s="4">
        <v>0</v>
      </c>
      <c r="O509" s="4">
        <v>69729508.087535679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</row>
    <row r="510" spans="1:21" x14ac:dyDescent="0.25">
      <c r="A510" s="3" t="s">
        <v>605</v>
      </c>
      <c r="B510" s="3" t="s">
        <v>543</v>
      </c>
      <c r="C510" s="3" t="s">
        <v>604</v>
      </c>
      <c r="D510" s="3" t="s">
        <v>443</v>
      </c>
      <c r="E510" s="2" t="s">
        <v>609</v>
      </c>
      <c r="F510" t="s">
        <v>1962</v>
      </c>
      <c r="G510" s="4"/>
      <c r="H510" s="4"/>
      <c r="I510" s="4"/>
      <c r="J510" s="4"/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</row>
    <row r="511" spans="1:21" x14ac:dyDescent="0.25">
      <c r="A511" s="3" t="s">
        <v>605</v>
      </c>
      <c r="B511" s="3" t="s">
        <v>543</v>
      </c>
      <c r="C511" s="3" t="s">
        <v>604</v>
      </c>
      <c r="D511" s="3" t="s">
        <v>443</v>
      </c>
      <c r="E511" s="2" t="s">
        <v>610</v>
      </c>
      <c r="F511" t="s">
        <v>1963</v>
      </c>
      <c r="G511" s="4"/>
      <c r="H511" s="4"/>
      <c r="I511" s="4"/>
      <c r="J511" s="4"/>
      <c r="K511" s="4">
        <v>0</v>
      </c>
      <c r="L511" s="4">
        <v>0</v>
      </c>
      <c r="M511" s="4">
        <v>125164448</v>
      </c>
      <c r="N511" s="4">
        <v>0</v>
      </c>
      <c r="O511" s="4">
        <v>119090816.36536631</v>
      </c>
      <c r="P511" s="4">
        <v>0</v>
      </c>
      <c r="Q511" s="4">
        <v>0</v>
      </c>
      <c r="R511" s="4">
        <v>207865000</v>
      </c>
      <c r="S511" s="4">
        <v>186583307.90083119</v>
      </c>
      <c r="T511" s="4">
        <v>0</v>
      </c>
      <c r="U511" s="4">
        <v>0</v>
      </c>
    </row>
    <row r="512" spans="1:21" x14ac:dyDescent="0.25">
      <c r="A512" s="3" t="s">
        <v>605</v>
      </c>
      <c r="B512" s="3" t="s">
        <v>543</v>
      </c>
      <c r="C512" s="3" t="s">
        <v>604</v>
      </c>
      <c r="D512" s="3" t="s">
        <v>443</v>
      </c>
      <c r="E512" s="2" t="s">
        <v>611</v>
      </c>
      <c r="F512" t="s">
        <v>1964</v>
      </c>
      <c r="G512" s="4"/>
      <c r="H512" s="4"/>
      <c r="I512" s="4"/>
      <c r="J512" s="4"/>
      <c r="K512" s="4">
        <v>0</v>
      </c>
      <c r="L512" s="4">
        <v>0</v>
      </c>
      <c r="M512" s="4">
        <v>49500000</v>
      </c>
      <c r="N512" s="4">
        <v>0</v>
      </c>
      <c r="O512" s="4">
        <v>47098001.902949572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</row>
    <row r="513" spans="1:21" x14ac:dyDescent="0.25">
      <c r="A513" s="3" t="s">
        <v>605</v>
      </c>
      <c r="B513" s="3" t="s">
        <v>543</v>
      </c>
      <c r="C513" s="3" t="s">
        <v>604</v>
      </c>
      <c r="D513" s="3" t="s">
        <v>443</v>
      </c>
      <c r="E513" s="2" t="s">
        <v>612</v>
      </c>
      <c r="F513" t="s">
        <v>1965</v>
      </c>
      <c r="G513" s="4"/>
      <c r="H513" s="4"/>
      <c r="I513" s="4"/>
      <c r="J513" s="4"/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</row>
    <row r="514" spans="1:21" x14ac:dyDescent="0.25">
      <c r="A514" s="3" t="s">
        <v>605</v>
      </c>
      <c r="B514" s="3" t="s">
        <v>543</v>
      </c>
      <c r="C514" s="3" t="s">
        <v>604</v>
      </c>
      <c r="D514" s="3" t="s">
        <v>443</v>
      </c>
      <c r="E514" s="2" t="s">
        <v>613</v>
      </c>
      <c r="F514" t="s">
        <v>1966</v>
      </c>
      <c r="G514" s="4"/>
      <c r="H514" s="4"/>
      <c r="I514" s="4"/>
      <c r="J514" s="4"/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</row>
    <row r="515" spans="1:21" x14ac:dyDescent="0.25">
      <c r="A515" s="3" t="s">
        <v>605</v>
      </c>
      <c r="B515" s="3" t="s">
        <v>543</v>
      </c>
      <c r="C515" s="3" t="s">
        <v>604</v>
      </c>
      <c r="D515" s="3" t="s">
        <v>443</v>
      </c>
      <c r="E515" s="2" t="s">
        <v>614</v>
      </c>
      <c r="F515" t="s">
        <v>1967</v>
      </c>
      <c r="G515" s="4"/>
      <c r="H515" s="4"/>
      <c r="I515" s="4"/>
      <c r="J515" s="4"/>
      <c r="K515" s="4">
        <v>0</v>
      </c>
      <c r="L515" s="4">
        <v>0</v>
      </c>
      <c r="M515" s="4">
        <v>215357142</v>
      </c>
      <c r="N515" s="4">
        <v>0</v>
      </c>
      <c r="O515" s="4">
        <v>204906890.5803996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</row>
    <row r="516" spans="1:21" x14ac:dyDescent="0.25">
      <c r="A516" s="3" t="s">
        <v>605</v>
      </c>
      <c r="B516" s="3" t="s">
        <v>543</v>
      </c>
      <c r="C516" s="3" t="s">
        <v>604</v>
      </c>
      <c r="D516" s="3" t="s">
        <v>443</v>
      </c>
      <c r="E516" s="2" t="s">
        <v>615</v>
      </c>
      <c r="F516" t="s">
        <v>1968</v>
      </c>
      <c r="G516" s="4"/>
      <c r="H516" s="4"/>
      <c r="I516" s="4"/>
      <c r="J516" s="4"/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</row>
    <row r="517" spans="1:21" x14ac:dyDescent="0.25">
      <c r="A517" s="3" t="s">
        <v>605</v>
      </c>
      <c r="B517" s="3" t="s">
        <v>543</v>
      </c>
      <c r="C517" s="3" t="s">
        <v>604</v>
      </c>
      <c r="D517" s="3" t="s">
        <v>443</v>
      </c>
      <c r="E517" s="2" t="s">
        <v>616</v>
      </c>
      <c r="F517" t="s">
        <v>1969</v>
      </c>
      <c r="G517" s="4"/>
      <c r="H517" s="4"/>
      <c r="I517" s="4"/>
      <c r="J517" s="4"/>
      <c r="K517" s="4">
        <v>0</v>
      </c>
      <c r="L517" s="4">
        <v>0</v>
      </c>
      <c r="M517" s="4">
        <v>84061331</v>
      </c>
      <c r="N517" s="4">
        <v>0</v>
      </c>
      <c r="O517" s="4">
        <v>79982236.917221695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</row>
    <row r="518" spans="1:21" x14ac:dyDescent="0.25">
      <c r="A518" s="3" t="s">
        <v>605</v>
      </c>
      <c r="B518" s="3" t="s">
        <v>543</v>
      </c>
      <c r="C518" s="3" t="s">
        <v>604</v>
      </c>
      <c r="D518" s="3" t="s">
        <v>443</v>
      </c>
      <c r="E518" s="2" t="s">
        <v>617</v>
      </c>
      <c r="F518" t="s">
        <v>1970</v>
      </c>
      <c r="G518" s="4"/>
      <c r="H518" s="4"/>
      <c r="I518" s="4"/>
      <c r="J518" s="4"/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</row>
    <row r="519" spans="1:21" x14ac:dyDescent="0.25">
      <c r="A519" s="3" t="s">
        <v>605</v>
      </c>
      <c r="B519" s="3" t="s">
        <v>543</v>
      </c>
      <c r="C519" s="3" t="s">
        <v>604</v>
      </c>
      <c r="D519" s="3" t="s">
        <v>443</v>
      </c>
      <c r="E519" s="2" t="s">
        <v>618</v>
      </c>
      <c r="F519" t="s">
        <v>1971</v>
      </c>
      <c r="G519" s="4"/>
      <c r="H519" s="4"/>
      <c r="I519" s="4"/>
      <c r="J519" s="4"/>
      <c r="K519" s="4">
        <v>0</v>
      </c>
      <c r="L519" s="4">
        <v>0</v>
      </c>
      <c r="M519" s="4">
        <v>455049280</v>
      </c>
      <c r="N519" s="4">
        <v>0</v>
      </c>
      <c r="O519" s="4">
        <v>432967916.27021885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</row>
    <row r="520" spans="1:21" x14ac:dyDescent="0.25">
      <c r="A520" s="3" t="s">
        <v>605</v>
      </c>
      <c r="B520" s="3" t="s">
        <v>543</v>
      </c>
      <c r="C520" s="3" t="s">
        <v>604</v>
      </c>
      <c r="D520" s="3" t="s">
        <v>443</v>
      </c>
      <c r="E520" s="2" t="s">
        <v>619</v>
      </c>
      <c r="F520" t="s">
        <v>1972</v>
      </c>
      <c r="G520" s="4"/>
      <c r="H520" s="4"/>
      <c r="I520" s="4"/>
      <c r="J520" s="4"/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</row>
    <row r="521" spans="1:21" x14ac:dyDescent="0.25">
      <c r="A521" s="3" t="s">
        <v>605</v>
      </c>
      <c r="B521" s="3" t="s">
        <v>543</v>
      </c>
      <c r="C521" s="3" t="s">
        <v>604</v>
      </c>
      <c r="D521" s="3" t="s">
        <v>443</v>
      </c>
      <c r="E521" s="2" t="s">
        <v>620</v>
      </c>
      <c r="F521" t="s">
        <v>1973</v>
      </c>
      <c r="G521" s="4"/>
      <c r="H521" s="4"/>
      <c r="I521" s="4"/>
      <c r="J521" s="4"/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</row>
    <row r="522" spans="1:21" x14ac:dyDescent="0.25">
      <c r="A522" s="3" t="s">
        <v>605</v>
      </c>
      <c r="B522" s="3" t="s">
        <v>543</v>
      </c>
      <c r="C522" s="3" t="s">
        <v>604</v>
      </c>
      <c r="D522" s="3" t="s">
        <v>443</v>
      </c>
      <c r="E522" s="2" t="s">
        <v>621</v>
      </c>
      <c r="F522" t="s">
        <v>1974</v>
      </c>
      <c r="G522" s="4"/>
      <c r="H522" s="4"/>
      <c r="I522" s="4"/>
      <c r="J522" s="4"/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</row>
    <row r="523" spans="1:21" x14ac:dyDescent="0.25">
      <c r="A523" s="3" t="s">
        <v>605</v>
      </c>
      <c r="B523" s="3" t="s">
        <v>543</v>
      </c>
      <c r="C523" s="3" t="s">
        <v>604</v>
      </c>
      <c r="D523" s="3" t="s">
        <v>443</v>
      </c>
      <c r="E523" s="2" t="s">
        <v>622</v>
      </c>
      <c r="F523" t="s">
        <v>1975</v>
      </c>
      <c r="G523" s="4"/>
      <c r="H523" s="4"/>
      <c r="I523" s="4"/>
      <c r="J523" s="4"/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</row>
    <row r="524" spans="1:21" x14ac:dyDescent="0.25">
      <c r="A524" s="3" t="s">
        <v>626</v>
      </c>
      <c r="B524" s="3" t="s">
        <v>624</v>
      </c>
      <c r="C524" s="3" t="s">
        <v>625</v>
      </c>
      <c r="D524" s="3" t="s">
        <v>443</v>
      </c>
      <c r="E524" s="2" t="s">
        <v>623</v>
      </c>
      <c r="F524" t="s">
        <v>1958</v>
      </c>
      <c r="G524" s="4">
        <v>175160000</v>
      </c>
      <c r="H524" s="4">
        <v>184266488.52744699</v>
      </c>
      <c r="I524" s="4">
        <v>183820000</v>
      </c>
      <c r="J524" s="4">
        <v>183820000</v>
      </c>
      <c r="K524" s="4">
        <v>183820000</v>
      </c>
      <c r="L524" s="4">
        <v>174900095.14747858</v>
      </c>
      <c r="M524" s="4">
        <v>0</v>
      </c>
      <c r="N524" s="4">
        <v>0</v>
      </c>
      <c r="O524" s="4">
        <v>0</v>
      </c>
      <c r="P524" s="4">
        <v>183820000</v>
      </c>
      <c r="Q524" s="4">
        <v>165000089.76177225</v>
      </c>
      <c r="R524" s="4">
        <v>0</v>
      </c>
      <c r="S524" s="4">
        <v>0</v>
      </c>
      <c r="T524" s="4">
        <v>183820000</v>
      </c>
      <c r="U524" s="4">
        <v>160194261.90463325</v>
      </c>
    </row>
    <row r="525" spans="1:21" x14ac:dyDescent="0.25">
      <c r="A525" s="3" t="s">
        <v>626</v>
      </c>
      <c r="B525" s="3" t="s">
        <v>624</v>
      </c>
      <c r="C525" s="3" t="s">
        <v>625</v>
      </c>
      <c r="D525" s="3" t="s">
        <v>443</v>
      </c>
      <c r="E525" s="2" t="s">
        <v>627</v>
      </c>
      <c r="F525" t="s">
        <v>1959</v>
      </c>
      <c r="G525" s="4">
        <v>965400000</v>
      </c>
      <c r="H525" s="4">
        <v>1015590705.7798431</v>
      </c>
      <c r="I525" s="4">
        <v>1146000000</v>
      </c>
      <c r="J525" s="4">
        <v>1146000000</v>
      </c>
      <c r="K525" s="4">
        <v>1146000000</v>
      </c>
      <c r="L525" s="4">
        <v>1090390104.6622264</v>
      </c>
      <c r="M525" s="4">
        <v>0</v>
      </c>
      <c r="N525" s="4">
        <v>0</v>
      </c>
      <c r="O525" s="4">
        <v>0</v>
      </c>
      <c r="P525" s="4">
        <v>1146000000</v>
      </c>
      <c r="Q525" s="4">
        <v>1028669910.0587041</v>
      </c>
      <c r="R525" s="4">
        <v>0</v>
      </c>
      <c r="S525" s="4">
        <v>0</v>
      </c>
      <c r="T525" s="4">
        <v>1146000000</v>
      </c>
      <c r="U525" s="4">
        <v>998708650.54243112</v>
      </c>
    </row>
    <row r="526" spans="1:21" x14ac:dyDescent="0.25">
      <c r="A526" s="3" t="s">
        <v>626</v>
      </c>
      <c r="B526" s="3" t="s">
        <v>624</v>
      </c>
      <c r="C526" s="3" t="s">
        <v>625</v>
      </c>
      <c r="D526" s="3" t="s">
        <v>443</v>
      </c>
      <c r="E526" s="2" t="s">
        <v>628</v>
      </c>
      <c r="F526" t="s">
        <v>1960</v>
      </c>
      <c r="G526" s="4">
        <v>7139317503</v>
      </c>
      <c r="H526" s="4">
        <v>7510487364.4687767</v>
      </c>
      <c r="I526" s="4">
        <v>7964020033</v>
      </c>
      <c r="J526" s="4">
        <v>7964020033</v>
      </c>
      <c r="K526" s="4">
        <v>7964020033</v>
      </c>
      <c r="L526" s="4">
        <v>7577564255.9467173</v>
      </c>
      <c r="M526" s="4">
        <v>0</v>
      </c>
      <c r="N526" s="4">
        <v>0</v>
      </c>
      <c r="O526" s="4">
        <v>0</v>
      </c>
      <c r="P526" s="4">
        <v>7964020033</v>
      </c>
      <c r="Q526" s="4">
        <v>7148645524.478035</v>
      </c>
      <c r="R526" s="4">
        <v>0</v>
      </c>
      <c r="S526" s="4">
        <v>0</v>
      </c>
      <c r="T526" s="4">
        <v>7964020033</v>
      </c>
      <c r="U526" s="4">
        <v>6940432548.0369263</v>
      </c>
    </row>
    <row r="527" spans="1:21" x14ac:dyDescent="0.25">
      <c r="A527" s="3" t="s">
        <v>626</v>
      </c>
      <c r="B527" s="3" t="s">
        <v>624</v>
      </c>
      <c r="C527" s="3" t="s">
        <v>625</v>
      </c>
      <c r="D527" s="3" t="s">
        <v>443</v>
      </c>
      <c r="E527" s="2" t="s">
        <v>629</v>
      </c>
      <c r="F527" t="s">
        <v>1961</v>
      </c>
      <c r="G527" s="4">
        <v>11156964467</v>
      </c>
      <c r="H527" s="4">
        <v>11737009962.089457</v>
      </c>
      <c r="I527" s="4">
        <v>5988326242</v>
      </c>
      <c r="J527" s="4">
        <v>5988326242</v>
      </c>
      <c r="K527" s="4">
        <v>5988326242</v>
      </c>
      <c r="L527" s="4">
        <v>5697741429.1151285</v>
      </c>
      <c r="M527" s="4">
        <v>4220689846</v>
      </c>
      <c r="N527" s="4">
        <v>0</v>
      </c>
      <c r="O527" s="4">
        <v>4015879967.649857</v>
      </c>
      <c r="P527" s="4">
        <v>5988326242</v>
      </c>
      <c r="Q527" s="4">
        <v>5375227763.3161583</v>
      </c>
      <c r="R527" s="4">
        <v>0</v>
      </c>
      <c r="S527" s="4">
        <v>0</v>
      </c>
      <c r="T527" s="4">
        <v>5988326242</v>
      </c>
      <c r="U527" s="4">
        <v>5218667731.3749113</v>
      </c>
    </row>
    <row r="528" spans="1:21" x14ac:dyDescent="0.25">
      <c r="A528" s="3" t="s">
        <v>626</v>
      </c>
      <c r="B528" s="3" t="s">
        <v>624</v>
      </c>
      <c r="C528" s="3" t="s">
        <v>625</v>
      </c>
      <c r="D528" s="3" t="s">
        <v>443</v>
      </c>
      <c r="E528" s="2" t="s">
        <v>630</v>
      </c>
      <c r="F528" t="s">
        <v>1962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</row>
    <row r="529" spans="1:21" x14ac:dyDescent="0.25">
      <c r="A529" s="3" t="s">
        <v>626</v>
      </c>
      <c r="B529" s="3" t="s">
        <v>624</v>
      </c>
      <c r="C529" s="3" t="s">
        <v>625</v>
      </c>
      <c r="D529" s="3" t="s">
        <v>443</v>
      </c>
      <c r="E529" s="2" t="s">
        <v>631</v>
      </c>
      <c r="F529" t="s">
        <v>1963</v>
      </c>
      <c r="G529" s="4">
        <v>369119001</v>
      </c>
      <c r="H529" s="4">
        <v>388309329.5445832</v>
      </c>
      <c r="I529" s="4">
        <v>312590122</v>
      </c>
      <c r="J529" s="4">
        <v>312590122</v>
      </c>
      <c r="K529" s="4">
        <v>308151342.2676</v>
      </c>
      <c r="L529" s="4">
        <v>293198232.41446239</v>
      </c>
      <c r="M529" s="4">
        <v>299137034</v>
      </c>
      <c r="N529" s="4">
        <v>0</v>
      </c>
      <c r="O529" s="4">
        <v>284621345.38534731</v>
      </c>
      <c r="P529" s="4">
        <v>297150339.348647</v>
      </c>
      <c r="Q529" s="4">
        <v>266727410.86534566</v>
      </c>
      <c r="R529" s="4">
        <v>535476000</v>
      </c>
      <c r="S529" s="4">
        <v>480652747.60784876</v>
      </c>
      <c r="T529" s="4">
        <v>286155776.79274702</v>
      </c>
      <c r="U529" s="4">
        <v>249377181.22653186</v>
      </c>
    </row>
    <row r="530" spans="1:21" x14ac:dyDescent="0.25">
      <c r="A530" s="3" t="s">
        <v>626</v>
      </c>
      <c r="B530" s="3" t="s">
        <v>624</v>
      </c>
      <c r="C530" s="3" t="s">
        <v>625</v>
      </c>
      <c r="D530" s="3" t="s">
        <v>443</v>
      </c>
      <c r="E530" s="2" t="s">
        <v>632</v>
      </c>
      <c r="F530" t="s">
        <v>1964</v>
      </c>
      <c r="G530" s="4">
        <v>172536000</v>
      </c>
      <c r="H530" s="4">
        <v>181506067.96398488</v>
      </c>
      <c r="I530" s="4">
        <v>121340600</v>
      </c>
      <c r="J530" s="4">
        <v>121340600</v>
      </c>
      <c r="K530" s="4">
        <v>121340600</v>
      </c>
      <c r="L530" s="4">
        <v>115452521.40818268</v>
      </c>
      <c r="M530" s="4">
        <v>94704217275</v>
      </c>
      <c r="N530" s="4">
        <v>0</v>
      </c>
      <c r="O530" s="4">
        <v>90108674857.278778</v>
      </c>
      <c r="P530" s="4">
        <v>121340600</v>
      </c>
      <c r="Q530" s="4">
        <v>108917473.02658743</v>
      </c>
      <c r="R530" s="4">
        <v>0</v>
      </c>
      <c r="S530" s="4">
        <v>0</v>
      </c>
      <c r="T530" s="4">
        <v>121340600</v>
      </c>
      <c r="U530" s="4">
        <v>105745119.44328876</v>
      </c>
    </row>
    <row r="531" spans="1:21" x14ac:dyDescent="0.25">
      <c r="A531" s="3" t="s">
        <v>626</v>
      </c>
      <c r="B531" s="3" t="s">
        <v>624</v>
      </c>
      <c r="C531" s="3" t="s">
        <v>625</v>
      </c>
      <c r="D531" s="3" t="s">
        <v>443</v>
      </c>
      <c r="E531" s="2" t="s">
        <v>633</v>
      </c>
      <c r="F531" t="s">
        <v>1965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</row>
    <row r="532" spans="1:21" x14ac:dyDescent="0.25">
      <c r="A532" s="3" t="s">
        <v>626</v>
      </c>
      <c r="B532" s="3" t="s">
        <v>624</v>
      </c>
      <c r="C532" s="3" t="s">
        <v>625</v>
      </c>
      <c r="D532" s="3" t="s">
        <v>443</v>
      </c>
      <c r="E532" s="2" t="s">
        <v>634</v>
      </c>
      <c r="F532" t="s">
        <v>1966</v>
      </c>
      <c r="G532" s="4">
        <v>107552065</v>
      </c>
      <c r="H532" s="4">
        <v>113143647.81585826</v>
      </c>
      <c r="I532" s="4">
        <v>64546170</v>
      </c>
      <c r="J532" s="4">
        <v>64546170</v>
      </c>
      <c r="K532" s="4">
        <v>62467783.325999998</v>
      </c>
      <c r="L532" s="4">
        <v>59436520.766888671</v>
      </c>
      <c r="M532" s="4">
        <v>186921986</v>
      </c>
      <c r="N532" s="4">
        <v>186421986</v>
      </c>
      <c r="O532" s="4">
        <v>177851556.61274976</v>
      </c>
      <c r="P532" s="4">
        <v>59431849.0563564</v>
      </c>
      <c r="Q532" s="4">
        <v>53347080.997752719</v>
      </c>
      <c r="R532" s="4">
        <v>0</v>
      </c>
      <c r="S532" s="4">
        <v>0</v>
      </c>
      <c r="T532" s="4">
        <v>55747074.414862297</v>
      </c>
      <c r="U532" s="4">
        <v>48582099.005720429</v>
      </c>
    </row>
    <row r="533" spans="1:21" x14ac:dyDescent="0.25">
      <c r="A533" s="3" t="s">
        <v>626</v>
      </c>
      <c r="B533" s="3" t="s">
        <v>624</v>
      </c>
      <c r="C533" s="3" t="s">
        <v>625</v>
      </c>
      <c r="D533" s="3" t="s">
        <v>443</v>
      </c>
      <c r="E533" s="2" t="s">
        <v>635</v>
      </c>
      <c r="F533" t="s">
        <v>1967</v>
      </c>
      <c r="G533" s="4">
        <v>2659020112</v>
      </c>
      <c r="H533" s="4">
        <v>2797261355.1158872</v>
      </c>
      <c r="I533" s="4">
        <v>1885869904</v>
      </c>
      <c r="J533" s="4">
        <v>1885869904</v>
      </c>
      <c r="K533" s="4">
        <v>1885869904</v>
      </c>
      <c r="L533" s="4">
        <v>1794357663.1779258</v>
      </c>
      <c r="M533" s="4">
        <v>2252558100</v>
      </c>
      <c r="N533" s="4">
        <v>0</v>
      </c>
      <c r="O533" s="4">
        <v>2143252235.9657469</v>
      </c>
      <c r="P533" s="4">
        <v>1885869904</v>
      </c>
      <c r="Q533" s="4">
        <v>1692790248.2810619</v>
      </c>
      <c r="R533" s="4">
        <v>0</v>
      </c>
      <c r="S533" s="4">
        <v>0</v>
      </c>
      <c r="T533" s="4">
        <v>1885869904</v>
      </c>
      <c r="U533" s="4">
        <v>1643485677.9427786</v>
      </c>
    </row>
    <row r="534" spans="1:21" x14ac:dyDescent="0.25">
      <c r="A534" s="3" t="s">
        <v>626</v>
      </c>
      <c r="B534" s="3" t="s">
        <v>624</v>
      </c>
      <c r="C534" s="3" t="s">
        <v>625</v>
      </c>
      <c r="D534" s="3" t="s">
        <v>443</v>
      </c>
      <c r="E534" s="2" t="s">
        <v>636</v>
      </c>
      <c r="F534" t="s">
        <v>1968</v>
      </c>
      <c r="G534" s="4">
        <v>8112000</v>
      </c>
      <c r="H534" s="4">
        <v>8533739.1809468474</v>
      </c>
      <c r="I534" s="4">
        <v>13245540</v>
      </c>
      <c r="J534" s="4">
        <v>13245540</v>
      </c>
      <c r="K534" s="4">
        <v>13113084.6</v>
      </c>
      <c r="L534" s="4">
        <v>12476769.362511892</v>
      </c>
      <c r="M534" s="4">
        <v>0</v>
      </c>
      <c r="N534" s="4">
        <v>760323705</v>
      </c>
      <c r="O534" s="4">
        <v>0</v>
      </c>
      <c r="P534" s="4">
        <v>12942614.5002</v>
      </c>
      <c r="Q534" s="4">
        <v>11617520.151697394</v>
      </c>
      <c r="R534" s="4">
        <v>0</v>
      </c>
      <c r="S534" s="4">
        <v>0</v>
      </c>
      <c r="T534" s="4">
        <v>12774360.5116974</v>
      </c>
      <c r="U534" s="4">
        <v>11132516.883228473</v>
      </c>
    </row>
    <row r="535" spans="1:21" x14ac:dyDescent="0.25">
      <c r="A535" s="3" t="s">
        <v>626</v>
      </c>
      <c r="B535" s="3" t="s">
        <v>624</v>
      </c>
      <c r="C535" s="3" t="s">
        <v>625</v>
      </c>
      <c r="D535" s="3" t="s">
        <v>443</v>
      </c>
      <c r="E535" s="2" t="s">
        <v>637</v>
      </c>
      <c r="F535" t="s">
        <v>1969</v>
      </c>
      <c r="G535" s="4">
        <v>107000000</v>
      </c>
      <c r="H535" s="4">
        <v>112562881.20824862</v>
      </c>
      <c r="I535" s="4">
        <v>100121981</v>
      </c>
      <c r="J535" s="4">
        <v>100121981</v>
      </c>
      <c r="K535" s="4">
        <v>100121981</v>
      </c>
      <c r="L535" s="4">
        <v>95263540.437678397</v>
      </c>
      <c r="M535" s="4">
        <v>262889281993</v>
      </c>
      <c r="N535" s="4">
        <v>0</v>
      </c>
      <c r="O535" s="4">
        <v>250132523304.47192</v>
      </c>
      <c r="P535" s="4">
        <v>100121981</v>
      </c>
      <c r="Q535" s="4">
        <v>89871264.563847542</v>
      </c>
      <c r="R535" s="4">
        <v>0</v>
      </c>
      <c r="S535" s="4">
        <v>0</v>
      </c>
      <c r="T535" s="4">
        <v>100121981</v>
      </c>
      <c r="U535" s="4">
        <v>87253654.916356832</v>
      </c>
    </row>
    <row r="536" spans="1:21" x14ac:dyDescent="0.25">
      <c r="A536" s="3" t="s">
        <v>626</v>
      </c>
      <c r="B536" s="3" t="s">
        <v>624</v>
      </c>
      <c r="C536" s="3" t="s">
        <v>625</v>
      </c>
      <c r="D536" s="3" t="s">
        <v>443</v>
      </c>
      <c r="E536" s="2" t="s">
        <v>638</v>
      </c>
      <c r="F536" t="s">
        <v>1970</v>
      </c>
      <c r="G536" s="4">
        <v>9149200</v>
      </c>
      <c r="H536" s="4">
        <v>9624862.7359860577</v>
      </c>
      <c r="I536" s="4">
        <v>22583800</v>
      </c>
      <c r="J536" s="4">
        <v>22583800</v>
      </c>
      <c r="K536" s="4">
        <v>22357962</v>
      </c>
      <c r="L536" s="4">
        <v>21273037.10751665</v>
      </c>
      <c r="M536" s="4">
        <v>5103065</v>
      </c>
      <c r="N536" s="4">
        <v>36396000</v>
      </c>
      <c r="O536" s="4">
        <v>4855437.6784015223</v>
      </c>
      <c r="P536" s="4">
        <v>22067308.493999999</v>
      </c>
      <c r="Q536" s="4">
        <v>19808007.193508428</v>
      </c>
      <c r="R536" s="4">
        <v>0</v>
      </c>
      <c r="S536" s="4">
        <v>0</v>
      </c>
      <c r="T536" s="4">
        <v>21780433.483578</v>
      </c>
      <c r="U536" s="4">
        <v>18981070.970866814</v>
      </c>
    </row>
    <row r="537" spans="1:21" x14ac:dyDescent="0.25">
      <c r="A537" s="3" t="s">
        <v>626</v>
      </c>
      <c r="B537" s="3" t="s">
        <v>624</v>
      </c>
      <c r="C537" s="3" t="s">
        <v>625</v>
      </c>
      <c r="D537" s="3" t="s">
        <v>443</v>
      </c>
      <c r="E537" s="2" t="s">
        <v>639</v>
      </c>
      <c r="F537" t="s">
        <v>1971</v>
      </c>
      <c r="G537" s="4">
        <v>52095614710</v>
      </c>
      <c r="H537" s="4">
        <v>54804041963.293633</v>
      </c>
      <c r="I537" s="4">
        <v>58957968689</v>
      </c>
      <c r="J537" s="4">
        <v>58957968689</v>
      </c>
      <c r="K537" s="4">
        <v>59795171844.383797</v>
      </c>
      <c r="L537" s="4">
        <v>56893598329.575447</v>
      </c>
      <c r="M537" s="4">
        <v>132560000</v>
      </c>
      <c r="N537" s="4">
        <v>1675808700</v>
      </c>
      <c r="O537" s="4">
        <v>126127497.62131304</v>
      </c>
      <c r="P537" s="4">
        <v>59783212810.0149</v>
      </c>
      <c r="Q537" s="4">
        <v>53662471330.103317</v>
      </c>
      <c r="R537" s="4">
        <v>0</v>
      </c>
      <c r="S537" s="4">
        <v>0</v>
      </c>
      <c r="T537" s="4">
        <v>59723429597.204903</v>
      </c>
      <c r="U537" s="4">
        <v>52047387241.527397</v>
      </c>
    </row>
    <row r="538" spans="1:21" x14ac:dyDescent="0.25">
      <c r="A538" s="3" t="s">
        <v>626</v>
      </c>
      <c r="B538" s="3" t="s">
        <v>624</v>
      </c>
      <c r="C538" s="3" t="s">
        <v>625</v>
      </c>
      <c r="D538" s="3" t="s">
        <v>443</v>
      </c>
      <c r="E538" s="2" t="s">
        <v>640</v>
      </c>
      <c r="F538" t="s">
        <v>1972</v>
      </c>
      <c r="G538" s="4">
        <v>2375705206</v>
      </c>
      <c r="H538" s="4">
        <v>2499217036.3438859</v>
      </c>
      <c r="I538" s="4">
        <v>2200831070</v>
      </c>
      <c r="J538" s="4">
        <v>2200831070</v>
      </c>
      <c r="K538" s="4">
        <v>2200831070</v>
      </c>
      <c r="L538" s="4">
        <v>2094035271.1703138</v>
      </c>
      <c r="M538" s="4">
        <v>151405269864</v>
      </c>
      <c r="N538" s="4">
        <v>151405269864</v>
      </c>
      <c r="O538" s="4">
        <v>144058296730.73264</v>
      </c>
      <c r="P538" s="4">
        <v>2200831070</v>
      </c>
      <c r="Q538" s="4">
        <v>1975504972.8021829</v>
      </c>
      <c r="R538" s="4">
        <v>0</v>
      </c>
      <c r="S538" s="4">
        <v>0</v>
      </c>
      <c r="T538" s="4">
        <v>2200831070</v>
      </c>
      <c r="U538" s="4">
        <v>1917965993.0118279</v>
      </c>
    </row>
    <row r="539" spans="1:21" x14ac:dyDescent="0.25">
      <c r="A539" s="3" t="s">
        <v>626</v>
      </c>
      <c r="B539" s="3" t="s">
        <v>624</v>
      </c>
      <c r="C539" s="3" t="s">
        <v>625</v>
      </c>
      <c r="D539" s="3" t="s">
        <v>443</v>
      </c>
      <c r="E539" s="2" t="s">
        <v>641</v>
      </c>
      <c r="F539" t="s">
        <v>1973</v>
      </c>
      <c r="G539" s="4">
        <v>84642368</v>
      </c>
      <c r="H539" s="4">
        <v>89042886.115596861</v>
      </c>
      <c r="I539" s="4">
        <v>88674572</v>
      </c>
      <c r="J539" s="4">
        <v>88674572</v>
      </c>
      <c r="K539" s="4">
        <v>88674572</v>
      </c>
      <c r="L539" s="4">
        <v>84371619.410085633</v>
      </c>
      <c r="M539" s="4">
        <v>62532373180</v>
      </c>
      <c r="N539" s="4">
        <v>0</v>
      </c>
      <c r="O539" s="4">
        <v>59497976384.395813</v>
      </c>
      <c r="P539" s="4">
        <v>88674572</v>
      </c>
      <c r="Q539" s="4">
        <v>79595867.368005306</v>
      </c>
      <c r="R539" s="4">
        <v>0</v>
      </c>
      <c r="S539" s="4">
        <v>0</v>
      </c>
      <c r="T539" s="4">
        <v>88674572</v>
      </c>
      <c r="U539" s="4">
        <v>77277541.133985728</v>
      </c>
    </row>
    <row r="540" spans="1:21" x14ac:dyDescent="0.25">
      <c r="A540" s="3" t="s">
        <v>626</v>
      </c>
      <c r="B540" s="3" t="s">
        <v>624</v>
      </c>
      <c r="C540" s="3" t="s">
        <v>625</v>
      </c>
      <c r="D540" s="3" t="s">
        <v>443</v>
      </c>
      <c r="E540" s="2" t="s">
        <v>642</v>
      </c>
      <c r="F540" t="s">
        <v>1974</v>
      </c>
      <c r="G540" s="4">
        <v>133670323</v>
      </c>
      <c r="H540" s="4">
        <v>140619782.1394133</v>
      </c>
      <c r="I540" s="4">
        <v>14776915</v>
      </c>
      <c r="J540" s="4">
        <v>14776915</v>
      </c>
      <c r="K540" s="4">
        <v>14776915</v>
      </c>
      <c r="L540" s="4">
        <v>14059862.036156042</v>
      </c>
      <c r="M540" s="4">
        <v>25422691</v>
      </c>
      <c r="N540" s="4">
        <v>0</v>
      </c>
      <c r="O540" s="4">
        <v>24189049.476688866</v>
      </c>
      <c r="P540" s="4">
        <v>14776915</v>
      </c>
      <c r="Q540" s="4">
        <v>13264020.788826454</v>
      </c>
      <c r="R540" s="4">
        <v>0</v>
      </c>
      <c r="S540" s="4">
        <v>0</v>
      </c>
      <c r="T540" s="4">
        <v>14776915</v>
      </c>
      <c r="U540" s="4">
        <v>12877690.086239275</v>
      </c>
    </row>
    <row r="541" spans="1:21" x14ac:dyDescent="0.25">
      <c r="A541" s="3" t="s">
        <v>626</v>
      </c>
      <c r="B541" s="3" t="s">
        <v>624</v>
      </c>
      <c r="C541" s="3" t="s">
        <v>625</v>
      </c>
      <c r="D541" s="3" t="s">
        <v>443</v>
      </c>
      <c r="E541" s="2" t="s">
        <v>643</v>
      </c>
      <c r="F541" t="s">
        <v>1975</v>
      </c>
      <c r="G541" s="4">
        <v>615126614</v>
      </c>
      <c r="H541" s="4">
        <v>647106766.16555321</v>
      </c>
      <c r="I541" s="4">
        <v>1369070699</v>
      </c>
      <c r="J541" s="4">
        <v>1369070699</v>
      </c>
      <c r="K541" s="4">
        <v>1369070699</v>
      </c>
      <c r="L541" s="4">
        <v>1302636250.2378685</v>
      </c>
      <c r="M541" s="4">
        <v>459246516</v>
      </c>
      <c r="N541" s="4">
        <v>0</v>
      </c>
      <c r="O541" s="4">
        <v>436961480.49476689</v>
      </c>
      <c r="P541" s="4">
        <v>1369070699</v>
      </c>
      <c r="Q541" s="4">
        <v>1228902122.8659139</v>
      </c>
      <c r="R541" s="4">
        <v>0</v>
      </c>
      <c r="S541" s="4">
        <v>0</v>
      </c>
      <c r="T541" s="4">
        <v>1369070699</v>
      </c>
      <c r="U541" s="4">
        <v>1193108857.1513724</v>
      </c>
    </row>
    <row r="542" spans="1:21" x14ac:dyDescent="0.25">
      <c r="A542" s="3" t="s">
        <v>647</v>
      </c>
      <c r="B542" s="3" t="s">
        <v>645</v>
      </c>
      <c r="C542" s="3" t="s">
        <v>646</v>
      </c>
      <c r="D542" s="3" t="s">
        <v>443</v>
      </c>
      <c r="E542" s="2" t="s">
        <v>644</v>
      </c>
      <c r="F542" t="s">
        <v>1958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8890000</v>
      </c>
      <c r="N542" s="4">
        <v>0</v>
      </c>
      <c r="O542" s="4">
        <v>8458610.8468125593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</row>
    <row r="543" spans="1:21" x14ac:dyDescent="0.25">
      <c r="A543" s="3" t="s">
        <v>647</v>
      </c>
      <c r="B543" s="3" t="s">
        <v>645</v>
      </c>
      <c r="C543" s="3" t="s">
        <v>646</v>
      </c>
      <c r="D543" s="3" t="s">
        <v>443</v>
      </c>
      <c r="E543" s="2" t="s">
        <v>648</v>
      </c>
      <c r="F543" t="s">
        <v>1959</v>
      </c>
      <c r="G543" s="4">
        <v>389359909</v>
      </c>
      <c r="H543" s="4">
        <v>409602553.12169617</v>
      </c>
      <c r="I543" s="4">
        <v>265229267</v>
      </c>
      <c r="J543" s="4">
        <v>265229267</v>
      </c>
      <c r="K543" s="4">
        <v>265229267</v>
      </c>
      <c r="L543" s="4">
        <v>252358960.038059</v>
      </c>
      <c r="M543" s="4">
        <v>340808000</v>
      </c>
      <c r="N543" s="4">
        <v>320808000</v>
      </c>
      <c r="O543" s="4">
        <v>324270218.83920074</v>
      </c>
      <c r="P543" s="4">
        <v>265229267</v>
      </c>
      <c r="Q543" s="4">
        <v>238074490.60194242</v>
      </c>
      <c r="R543" s="4">
        <v>0</v>
      </c>
      <c r="S543" s="4">
        <v>0</v>
      </c>
      <c r="T543" s="4">
        <v>265229267</v>
      </c>
      <c r="U543" s="4">
        <v>231140282.13780817</v>
      </c>
    </row>
    <row r="544" spans="1:21" x14ac:dyDescent="0.25">
      <c r="A544" s="3" t="s">
        <v>647</v>
      </c>
      <c r="B544" s="3" t="s">
        <v>645</v>
      </c>
      <c r="C544" s="3" t="s">
        <v>646</v>
      </c>
      <c r="D544" s="3" t="s">
        <v>443</v>
      </c>
      <c r="E544" s="2" t="s">
        <v>649</v>
      </c>
      <c r="F544" t="s">
        <v>1960</v>
      </c>
      <c r="G544" s="4">
        <v>247228000</v>
      </c>
      <c r="H544" s="4">
        <v>260081270.98460642</v>
      </c>
      <c r="I544" s="4">
        <v>435909000</v>
      </c>
      <c r="J544" s="4">
        <v>435909000</v>
      </c>
      <c r="K544" s="4">
        <v>431549910</v>
      </c>
      <c r="L544" s="4">
        <v>410608858.23025686</v>
      </c>
      <c r="M544" s="4">
        <v>419383800</v>
      </c>
      <c r="N544" s="4">
        <v>419383800</v>
      </c>
      <c r="O544" s="4">
        <v>399033111.32254994</v>
      </c>
      <c r="P544" s="4">
        <v>427234410.89999998</v>
      </c>
      <c r="Q544" s="4">
        <v>383493178.91316444</v>
      </c>
      <c r="R544" s="4">
        <v>0</v>
      </c>
      <c r="S544" s="4">
        <v>0</v>
      </c>
      <c r="T544" s="4">
        <v>422962066.79100001</v>
      </c>
      <c r="U544" s="4">
        <v>368600239.92624539</v>
      </c>
    </row>
    <row r="545" spans="1:21" x14ac:dyDescent="0.25">
      <c r="A545" s="3" t="s">
        <v>647</v>
      </c>
      <c r="B545" s="3" t="s">
        <v>645</v>
      </c>
      <c r="C545" s="3" t="s">
        <v>646</v>
      </c>
      <c r="D545" s="3" t="s">
        <v>443</v>
      </c>
      <c r="E545" s="2" t="s">
        <v>650</v>
      </c>
      <c r="F545" t="s">
        <v>1961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</row>
    <row r="546" spans="1:21" x14ac:dyDescent="0.25">
      <c r="A546" s="3" t="s">
        <v>647</v>
      </c>
      <c r="B546" s="3" t="s">
        <v>645</v>
      </c>
      <c r="C546" s="3" t="s">
        <v>646</v>
      </c>
      <c r="D546" s="3" t="s">
        <v>443</v>
      </c>
      <c r="E546" s="2" t="s">
        <v>651</v>
      </c>
      <c r="F546" t="s">
        <v>1962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</row>
    <row r="547" spans="1:21" x14ac:dyDescent="0.25">
      <c r="A547" s="3" t="s">
        <v>647</v>
      </c>
      <c r="B547" s="3" t="s">
        <v>645</v>
      </c>
      <c r="C547" s="3" t="s">
        <v>646</v>
      </c>
      <c r="D547" s="3" t="s">
        <v>443</v>
      </c>
      <c r="E547" s="2" t="s">
        <v>652</v>
      </c>
      <c r="F547" t="s">
        <v>1963</v>
      </c>
      <c r="G547" s="4">
        <v>441622030</v>
      </c>
      <c r="H547" s="4">
        <v>464581757.96108043</v>
      </c>
      <c r="I547" s="4">
        <v>368680627</v>
      </c>
      <c r="J547" s="4">
        <v>368680627</v>
      </c>
      <c r="K547" s="4">
        <v>368680627</v>
      </c>
      <c r="L547" s="4">
        <v>350790320.64700282</v>
      </c>
      <c r="M547" s="4">
        <v>380710464</v>
      </c>
      <c r="N547" s="4">
        <v>380710464</v>
      </c>
      <c r="O547" s="4">
        <v>362236407.23120838</v>
      </c>
      <c r="P547" s="4">
        <v>368680627</v>
      </c>
      <c r="Q547" s="4">
        <v>330934264.76132345</v>
      </c>
      <c r="R547" s="4">
        <v>399033000</v>
      </c>
      <c r="S547" s="4">
        <v>358179092.68800604</v>
      </c>
      <c r="T547" s="4">
        <v>368680627</v>
      </c>
      <c r="U547" s="4">
        <v>321295402.68089652</v>
      </c>
    </row>
    <row r="548" spans="1:21" x14ac:dyDescent="0.25">
      <c r="A548" s="3" t="s">
        <v>647</v>
      </c>
      <c r="B548" s="3" t="s">
        <v>645</v>
      </c>
      <c r="C548" s="3" t="s">
        <v>646</v>
      </c>
      <c r="D548" s="3" t="s">
        <v>443</v>
      </c>
      <c r="E548" s="2" t="s">
        <v>653</v>
      </c>
      <c r="F548" t="s">
        <v>1964</v>
      </c>
      <c r="G548" s="4">
        <v>76644700</v>
      </c>
      <c r="H548" s="4">
        <v>80629423.003194883</v>
      </c>
      <c r="I548" s="4">
        <v>97250000</v>
      </c>
      <c r="J548" s="4">
        <v>97250000</v>
      </c>
      <c r="K548" s="4">
        <v>97250000</v>
      </c>
      <c r="L548" s="4">
        <v>92530922.930542335</v>
      </c>
      <c r="M548" s="4">
        <v>2381040809</v>
      </c>
      <c r="N548" s="4">
        <v>97308900</v>
      </c>
      <c r="O548" s="4">
        <v>2265500294.0057087</v>
      </c>
      <c r="P548" s="4">
        <v>97250000</v>
      </c>
      <c r="Q548" s="4">
        <v>87293323.519379556</v>
      </c>
      <c r="R548" s="4">
        <v>0</v>
      </c>
      <c r="S548" s="4">
        <v>0</v>
      </c>
      <c r="T548" s="4">
        <v>97250000</v>
      </c>
      <c r="U548" s="4">
        <v>84750799.533378214</v>
      </c>
    </row>
    <row r="549" spans="1:21" x14ac:dyDescent="0.25">
      <c r="A549" s="3" t="s">
        <v>647</v>
      </c>
      <c r="B549" s="3" t="s">
        <v>645</v>
      </c>
      <c r="C549" s="3" t="s">
        <v>646</v>
      </c>
      <c r="D549" s="3" t="s">
        <v>443</v>
      </c>
      <c r="E549" s="2" t="s">
        <v>654</v>
      </c>
      <c r="F549" t="s">
        <v>1965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337829320</v>
      </c>
      <c r="N549" s="4">
        <v>0</v>
      </c>
      <c r="O549" s="4">
        <v>321436079.92388201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</row>
    <row r="550" spans="1:21" x14ac:dyDescent="0.25">
      <c r="A550" s="3" t="s">
        <v>647</v>
      </c>
      <c r="B550" s="3" t="s">
        <v>645</v>
      </c>
      <c r="C550" s="3" t="s">
        <v>646</v>
      </c>
      <c r="D550" s="3" t="s">
        <v>443</v>
      </c>
      <c r="E550" s="2" t="s">
        <v>655</v>
      </c>
      <c r="F550" t="s">
        <v>1966</v>
      </c>
      <c r="G550" s="4">
        <v>0</v>
      </c>
      <c r="H550" s="4">
        <v>0</v>
      </c>
      <c r="I550" s="4">
        <v>525372354</v>
      </c>
      <c r="J550" s="4">
        <v>525372354</v>
      </c>
      <c r="K550" s="4">
        <v>525372354</v>
      </c>
      <c r="L550" s="4">
        <v>499878548.04947668</v>
      </c>
      <c r="M550" s="4">
        <v>491683217</v>
      </c>
      <c r="N550" s="4">
        <v>700000000</v>
      </c>
      <c r="O550" s="4">
        <v>467824183.63463366</v>
      </c>
      <c r="P550" s="4">
        <v>525372354</v>
      </c>
      <c r="Q550" s="4">
        <v>471583535.8957327</v>
      </c>
      <c r="R550" s="4">
        <v>0</v>
      </c>
      <c r="S550" s="4">
        <v>0</v>
      </c>
      <c r="T550" s="4">
        <v>525372354</v>
      </c>
      <c r="U550" s="4">
        <v>457848093.10265309</v>
      </c>
    </row>
    <row r="551" spans="1:21" x14ac:dyDescent="0.25">
      <c r="A551" s="3" t="s">
        <v>647</v>
      </c>
      <c r="B551" s="3" t="s">
        <v>645</v>
      </c>
      <c r="C551" s="3" t="s">
        <v>646</v>
      </c>
      <c r="D551" s="3" t="s">
        <v>443</v>
      </c>
      <c r="E551" s="2" t="s">
        <v>656</v>
      </c>
      <c r="F551" t="s">
        <v>1967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190710000</v>
      </c>
      <c r="N551" s="4">
        <v>0</v>
      </c>
      <c r="O551" s="4">
        <v>181455756.4224548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</row>
    <row r="552" spans="1:21" x14ac:dyDescent="0.25">
      <c r="A552" s="3" t="s">
        <v>647</v>
      </c>
      <c r="B552" s="3" t="s">
        <v>645</v>
      </c>
      <c r="C552" s="3" t="s">
        <v>646</v>
      </c>
      <c r="D552" s="3" t="s">
        <v>443</v>
      </c>
      <c r="E552" s="2" t="s">
        <v>657</v>
      </c>
      <c r="F552" t="s">
        <v>1968</v>
      </c>
      <c r="G552" s="4">
        <v>12996000</v>
      </c>
      <c r="H552" s="4">
        <v>13671656.113854196</v>
      </c>
      <c r="I552" s="4">
        <v>14198000</v>
      </c>
      <c r="J552" s="4">
        <v>14198000</v>
      </c>
      <c r="K552" s="4">
        <v>14198000</v>
      </c>
      <c r="L552" s="4">
        <v>13509039.010466222</v>
      </c>
      <c r="M552" s="4">
        <v>0</v>
      </c>
      <c r="N552" s="4">
        <v>317291175</v>
      </c>
      <c r="O552" s="4">
        <v>0</v>
      </c>
      <c r="P552" s="4">
        <v>14198000</v>
      </c>
      <c r="Q552" s="4">
        <v>12744376.424968135</v>
      </c>
      <c r="R552" s="4">
        <v>0</v>
      </c>
      <c r="S552" s="4">
        <v>0</v>
      </c>
      <c r="T552" s="4">
        <v>14198000</v>
      </c>
      <c r="U552" s="4">
        <v>12373180.995114692</v>
      </c>
    </row>
    <row r="553" spans="1:21" x14ac:dyDescent="0.25">
      <c r="A553" s="3" t="s">
        <v>647</v>
      </c>
      <c r="B553" s="3" t="s">
        <v>645</v>
      </c>
      <c r="C553" s="3" t="s">
        <v>646</v>
      </c>
      <c r="D553" s="3" t="s">
        <v>443</v>
      </c>
      <c r="E553" s="2" t="s">
        <v>658</v>
      </c>
      <c r="F553" t="s">
        <v>1969</v>
      </c>
      <c r="G553" s="4">
        <v>74157000</v>
      </c>
      <c r="H553" s="4">
        <v>78012388.614580303</v>
      </c>
      <c r="I553" s="4">
        <v>72565000</v>
      </c>
      <c r="J553" s="4">
        <v>72565000</v>
      </c>
      <c r="K553" s="4">
        <v>72565000</v>
      </c>
      <c r="L553" s="4">
        <v>69043767.840152234</v>
      </c>
      <c r="M553" s="4">
        <v>4300000000</v>
      </c>
      <c r="N553" s="4">
        <v>100000000</v>
      </c>
      <c r="O553" s="4">
        <v>4091341579.4481444</v>
      </c>
      <c r="P553" s="4">
        <v>72565000</v>
      </c>
      <c r="Q553" s="4">
        <v>65135630.037879467</v>
      </c>
      <c r="R553" s="4">
        <v>0</v>
      </c>
      <c r="S553" s="4">
        <v>0</v>
      </c>
      <c r="T553" s="4">
        <v>72565000</v>
      </c>
      <c r="U553" s="4">
        <v>63238475.764931515</v>
      </c>
    </row>
    <row r="554" spans="1:21" x14ac:dyDescent="0.25">
      <c r="A554" s="3" t="s">
        <v>647</v>
      </c>
      <c r="B554" s="3" t="s">
        <v>645</v>
      </c>
      <c r="C554" s="3" t="s">
        <v>646</v>
      </c>
      <c r="D554" s="3" t="s">
        <v>443</v>
      </c>
      <c r="E554" s="2" t="s">
        <v>659</v>
      </c>
      <c r="F554" t="s">
        <v>1970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615150</v>
      </c>
      <c r="N554" s="4">
        <v>0</v>
      </c>
      <c r="O554" s="4">
        <v>585299.71455756424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</row>
    <row r="555" spans="1:21" x14ac:dyDescent="0.25">
      <c r="A555" s="3" t="s">
        <v>647</v>
      </c>
      <c r="B555" s="3" t="s">
        <v>645</v>
      </c>
      <c r="C555" s="3" t="s">
        <v>646</v>
      </c>
      <c r="D555" s="3" t="s">
        <v>443</v>
      </c>
      <c r="E555" s="2" t="s">
        <v>660</v>
      </c>
      <c r="F555" t="s">
        <v>1971</v>
      </c>
      <c r="G555" s="4">
        <v>1435962481</v>
      </c>
      <c r="H555" s="4">
        <v>1510617515.591635</v>
      </c>
      <c r="I555" s="4">
        <v>1600181959</v>
      </c>
      <c r="J555" s="4">
        <v>1600181959</v>
      </c>
      <c r="K555" s="4">
        <v>1584180139.4100001</v>
      </c>
      <c r="L555" s="4">
        <v>1507307459.0009515</v>
      </c>
      <c r="M555" s="4">
        <v>358491187</v>
      </c>
      <c r="N555" s="4">
        <v>1573570422</v>
      </c>
      <c r="O555" s="4">
        <v>341095325.40437675</v>
      </c>
      <c r="P555" s="4">
        <v>1568338338.0158999</v>
      </c>
      <c r="Q555" s="4">
        <v>1407768287.1801338</v>
      </c>
      <c r="R555" s="4">
        <v>0</v>
      </c>
      <c r="S555" s="4">
        <v>0</v>
      </c>
      <c r="T555" s="4">
        <v>1552654954.63574</v>
      </c>
      <c r="U555" s="4">
        <v>1353097674.0857587</v>
      </c>
    </row>
    <row r="556" spans="1:21" x14ac:dyDescent="0.25">
      <c r="A556" s="3" t="s">
        <v>647</v>
      </c>
      <c r="B556" s="3" t="s">
        <v>645</v>
      </c>
      <c r="C556" s="3" t="s">
        <v>646</v>
      </c>
      <c r="D556" s="3" t="s">
        <v>443</v>
      </c>
      <c r="E556" s="2" t="s">
        <v>661</v>
      </c>
      <c r="F556" t="s">
        <v>1972</v>
      </c>
      <c r="G556" s="4">
        <v>28443978840</v>
      </c>
      <c r="H556" s="4">
        <v>29922768329.503338</v>
      </c>
      <c r="I556" s="4">
        <v>32476079448</v>
      </c>
      <c r="J556" s="4">
        <v>32476079448</v>
      </c>
      <c r="K556" s="4">
        <v>35723687392.800003</v>
      </c>
      <c r="L556" s="4">
        <v>33990187814.272125</v>
      </c>
      <c r="M556" s="4">
        <v>31708479029.843327</v>
      </c>
      <c r="N556" s="4">
        <v>31708479029.843327</v>
      </c>
      <c r="O556" s="4">
        <v>30169818296.71106</v>
      </c>
      <c r="P556" s="4">
        <v>39296056132.080002</v>
      </c>
      <c r="Q556" s="4">
        <v>35272836411.037109</v>
      </c>
      <c r="R556" s="4">
        <v>0</v>
      </c>
      <c r="S556" s="4">
        <v>0</v>
      </c>
      <c r="T556" s="4">
        <v>43225661745.288002</v>
      </c>
      <c r="U556" s="4">
        <v>37670019468.097878</v>
      </c>
    </row>
    <row r="557" spans="1:21" x14ac:dyDescent="0.25">
      <c r="A557" s="3" t="s">
        <v>647</v>
      </c>
      <c r="B557" s="3" t="s">
        <v>645</v>
      </c>
      <c r="C557" s="3" t="s">
        <v>646</v>
      </c>
      <c r="D557" s="3" t="s">
        <v>443</v>
      </c>
      <c r="E557" s="2" t="s">
        <v>662</v>
      </c>
      <c r="F557" t="s">
        <v>1973</v>
      </c>
      <c r="G557" s="4">
        <v>1919960524</v>
      </c>
      <c r="H557" s="4">
        <v>2019778396.1452219</v>
      </c>
      <c r="I557" s="4">
        <v>4060839813</v>
      </c>
      <c r="J557" s="4">
        <v>4060839813</v>
      </c>
      <c r="K557" s="4">
        <v>4060839813</v>
      </c>
      <c r="L557" s="4">
        <v>3863786691.7221694</v>
      </c>
      <c r="M557" s="4">
        <v>4946728947</v>
      </c>
      <c r="N557" s="4">
        <v>0</v>
      </c>
      <c r="O557" s="4">
        <v>4706687865.8420553</v>
      </c>
      <c r="P557" s="4">
        <v>4060839813</v>
      </c>
      <c r="Q557" s="4">
        <v>3645081784.6435556</v>
      </c>
      <c r="R557" s="4">
        <v>0</v>
      </c>
      <c r="S557" s="4">
        <v>0</v>
      </c>
      <c r="T557" s="4">
        <v>4060839813</v>
      </c>
      <c r="U557" s="4">
        <v>3538914354.0228696</v>
      </c>
    </row>
    <row r="558" spans="1:21" x14ac:dyDescent="0.25">
      <c r="A558" s="3" t="s">
        <v>647</v>
      </c>
      <c r="B558" s="3" t="s">
        <v>645</v>
      </c>
      <c r="C558" s="3" t="s">
        <v>646</v>
      </c>
      <c r="D558" s="3" t="s">
        <v>443</v>
      </c>
      <c r="E558" s="2" t="s">
        <v>663</v>
      </c>
      <c r="F558" t="s">
        <v>1974</v>
      </c>
      <c r="G558" s="4">
        <v>10396578</v>
      </c>
      <c r="H558" s="4">
        <v>10937091.349404588</v>
      </c>
      <c r="I558" s="4">
        <v>3677172</v>
      </c>
      <c r="J558" s="4">
        <v>3677172</v>
      </c>
      <c r="K558" s="4">
        <v>3677172</v>
      </c>
      <c r="L558" s="4">
        <v>3498736.4414843004</v>
      </c>
      <c r="M558" s="4">
        <v>9997559</v>
      </c>
      <c r="N558" s="4">
        <v>9997559</v>
      </c>
      <c r="O558" s="4">
        <v>9512425.309229305</v>
      </c>
      <c r="P558" s="4">
        <v>3677172</v>
      </c>
      <c r="Q558" s="4">
        <v>3300694.7561172647</v>
      </c>
      <c r="R558" s="4">
        <v>0</v>
      </c>
      <c r="S558" s="4">
        <v>0</v>
      </c>
      <c r="T558" s="4">
        <v>3677172</v>
      </c>
      <c r="U558" s="4">
        <v>3204558.0156478295</v>
      </c>
    </row>
    <row r="559" spans="1:21" x14ac:dyDescent="0.25">
      <c r="A559" s="3" t="s">
        <v>647</v>
      </c>
      <c r="B559" s="3" t="s">
        <v>645</v>
      </c>
      <c r="C559" s="3" t="s">
        <v>646</v>
      </c>
      <c r="D559" s="3" t="s">
        <v>443</v>
      </c>
      <c r="E559" s="2" t="s">
        <v>664</v>
      </c>
      <c r="F559" t="s">
        <v>1975</v>
      </c>
      <c r="G559" s="4">
        <v>383787175</v>
      </c>
      <c r="H559" s="4">
        <v>403740095.2221899</v>
      </c>
      <c r="I559" s="4">
        <v>1150460018</v>
      </c>
      <c r="J559" s="4">
        <v>1150460018</v>
      </c>
      <c r="K559" s="4">
        <v>1150460018</v>
      </c>
      <c r="L559" s="4">
        <v>1094633699.3339677</v>
      </c>
      <c r="M559" s="4">
        <v>655330269</v>
      </c>
      <c r="N559" s="4">
        <v>655330269</v>
      </c>
      <c r="O559" s="4">
        <v>623530227.40247381</v>
      </c>
      <c r="P559" s="4">
        <v>1150460018</v>
      </c>
      <c r="Q559" s="4">
        <v>1032673301.25846</v>
      </c>
      <c r="R559" s="4">
        <v>0</v>
      </c>
      <c r="S559" s="4">
        <v>0</v>
      </c>
      <c r="T559" s="4">
        <v>1150460018</v>
      </c>
      <c r="U559" s="4">
        <v>1002595438.1150097</v>
      </c>
    </row>
    <row r="560" spans="1:21" x14ac:dyDescent="0.25">
      <c r="A560" s="3" t="s">
        <v>667</v>
      </c>
      <c r="B560" s="3" t="s">
        <v>645</v>
      </c>
      <c r="C560" s="3" t="s">
        <v>666</v>
      </c>
      <c r="D560" s="3" t="s">
        <v>443</v>
      </c>
      <c r="E560" s="2" t="s">
        <v>665</v>
      </c>
      <c r="F560" t="s">
        <v>1958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</row>
    <row r="561" spans="1:21" x14ac:dyDescent="0.25">
      <c r="A561" s="3" t="s">
        <v>667</v>
      </c>
      <c r="B561" s="3" t="s">
        <v>645</v>
      </c>
      <c r="C561" s="3" t="s">
        <v>666</v>
      </c>
      <c r="D561" s="3" t="s">
        <v>443</v>
      </c>
      <c r="E561" s="2" t="s">
        <v>668</v>
      </c>
      <c r="F561" t="s">
        <v>1959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724502000</v>
      </c>
      <c r="N561" s="4">
        <v>0</v>
      </c>
      <c r="O561" s="4">
        <v>689345385.34728825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</row>
    <row r="562" spans="1:21" x14ac:dyDescent="0.25">
      <c r="A562" s="3" t="s">
        <v>667</v>
      </c>
      <c r="B562" s="3" t="s">
        <v>645</v>
      </c>
      <c r="C562" s="3" t="s">
        <v>666</v>
      </c>
      <c r="D562" s="3" t="s">
        <v>443</v>
      </c>
      <c r="E562" s="2" t="s">
        <v>669</v>
      </c>
      <c r="F562" t="s">
        <v>1960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</row>
    <row r="563" spans="1:21" x14ac:dyDescent="0.25">
      <c r="A563" s="3" t="s">
        <v>667</v>
      </c>
      <c r="B563" s="3" t="s">
        <v>645</v>
      </c>
      <c r="C563" s="3" t="s">
        <v>666</v>
      </c>
      <c r="D563" s="3" t="s">
        <v>443</v>
      </c>
      <c r="E563" s="2" t="s">
        <v>670</v>
      </c>
      <c r="F563" t="s">
        <v>1961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</row>
    <row r="564" spans="1:21" x14ac:dyDescent="0.25">
      <c r="A564" s="3" t="s">
        <v>667</v>
      </c>
      <c r="B564" s="3" t="s">
        <v>645</v>
      </c>
      <c r="C564" s="3" t="s">
        <v>666</v>
      </c>
      <c r="D564" s="3" t="s">
        <v>443</v>
      </c>
      <c r="E564" s="2" t="s">
        <v>671</v>
      </c>
      <c r="F564" t="s">
        <v>1962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</row>
    <row r="565" spans="1:21" x14ac:dyDescent="0.25">
      <c r="A565" s="3" t="s">
        <v>667</v>
      </c>
      <c r="B565" s="3" t="s">
        <v>645</v>
      </c>
      <c r="C565" s="3" t="s">
        <v>666</v>
      </c>
      <c r="D565" s="3" t="s">
        <v>443</v>
      </c>
      <c r="E565" s="2" t="s">
        <v>672</v>
      </c>
      <c r="F565" t="s">
        <v>1963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21886032000</v>
      </c>
      <c r="N565" s="4">
        <v>0</v>
      </c>
      <c r="O565" s="4">
        <v>20824007611.798286</v>
      </c>
      <c r="P565" s="4">
        <v>0</v>
      </c>
      <c r="Q565" s="4">
        <v>0</v>
      </c>
      <c r="R565" s="4">
        <v>10562500000</v>
      </c>
      <c r="S565" s="4">
        <v>9481087194.5855694</v>
      </c>
      <c r="T565" s="4">
        <v>0</v>
      </c>
      <c r="U565" s="4">
        <v>0</v>
      </c>
    </row>
    <row r="566" spans="1:21" x14ac:dyDescent="0.25">
      <c r="A566" s="3" t="s">
        <v>667</v>
      </c>
      <c r="B566" s="3" t="s">
        <v>645</v>
      </c>
      <c r="C566" s="3" t="s">
        <v>666</v>
      </c>
      <c r="D566" s="3" t="s">
        <v>443</v>
      </c>
      <c r="E566" s="2" t="s">
        <v>673</v>
      </c>
      <c r="F566" t="s">
        <v>1964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10818356674</v>
      </c>
      <c r="N566" s="4">
        <v>0</v>
      </c>
      <c r="O566" s="4">
        <v>10293393600.38059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</row>
    <row r="567" spans="1:21" x14ac:dyDescent="0.25">
      <c r="A567" s="3" t="s">
        <v>667</v>
      </c>
      <c r="B567" s="3" t="s">
        <v>645</v>
      </c>
      <c r="C567" s="3" t="s">
        <v>666</v>
      </c>
      <c r="D567" s="3" t="s">
        <v>443</v>
      </c>
      <c r="E567" s="2" t="s">
        <v>674</v>
      </c>
      <c r="F567" t="s">
        <v>1965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50325903</v>
      </c>
      <c r="N567" s="4">
        <v>0</v>
      </c>
      <c r="O567" s="4">
        <v>47883827.783063747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</row>
    <row r="568" spans="1:21" x14ac:dyDescent="0.25">
      <c r="A568" s="3" t="s">
        <v>667</v>
      </c>
      <c r="B568" s="3" t="s">
        <v>645</v>
      </c>
      <c r="C568" s="3" t="s">
        <v>666</v>
      </c>
      <c r="D568" s="3" t="s">
        <v>443</v>
      </c>
      <c r="E568" s="2" t="s">
        <v>675</v>
      </c>
      <c r="F568" t="s">
        <v>1966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449713147</v>
      </c>
      <c r="N568" s="4">
        <v>0</v>
      </c>
      <c r="O568" s="4">
        <v>427890720.26641291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</row>
    <row r="569" spans="1:21" x14ac:dyDescent="0.25">
      <c r="A569" s="3" t="s">
        <v>667</v>
      </c>
      <c r="B569" s="3" t="s">
        <v>645</v>
      </c>
      <c r="C569" s="3" t="s">
        <v>666</v>
      </c>
      <c r="D569" s="3" t="s">
        <v>443</v>
      </c>
      <c r="E569" s="2" t="s">
        <v>676</v>
      </c>
      <c r="F569" t="s">
        <v>1967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3871500000</v>
      </c>
      <c r="N569" s="4">
        <v>0</v>
      </c>
      <c r="O569" s="4">
        <v>3683634633.6822071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</row>
    <row r="570" spans="1:21" x14ac:dyDescent="0.25">
      <c r="A570" s="3" t="s">
        <v>667</v>
      </c>
      <c r="B570" s="3" t="s">
        <v>645</v>
      </c>
      <c r="C570" s="3" t="s">
        <v>666</v>
      </c>
      <c r="D570" s="3" t="s">
        <v>443</v>
      </c>
      <c r="E570" s="2" t="s">
        <v>677</v>
      </c>
      <c r="F570" t="s">
        <v>1968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</row>
    <row r="571" spans="1:21" x14ac:dyDescent="0.25">
      <c r="A571" s="3" t="s">
        <v>667</v>
      </c>
      <c r="B571" s="3" t="s">
        <v>645</v>
      </c>
      <c r="C571" s="3" t="s">
        <v>666</v>
      </c>
      <c r="D571" s="3" t="s">
        <v>443</v>
      </c>
      <c r="E571" s="2" t="s">
        <v>678</v>
      </c>
      <c r="F571" t="s">
        <v>1969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3400000000</v>
      </c>
      <c r="N571" s="4">
        <v>0</v>
      </c>
      <c r="O571" s="4">
        <v>3235014272.1217885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</row>
    <row r="572" spans="1:21" x14ac:dyDescent="0.25">
      <c r="A572" s="3" t="s">
        <v>667</v>
      </c>
      <c r="B572" s="3" t="s">
        <v>645</v>
      </c>
      <c r="C572" s="3" t="s">
        <v>666</v>
      </c>
      <c r="D572" s="3" t="s">
        <v>443</v>
      </c>
      <c r="E572" s="2" t="s">
        <v>679</v>
      </c>
      <c r="F572" t="s">
        <v>1970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677714828</v>
      </c>
      <c r="N572" s="4">
        <v>0</v>
      </c>
      <c r="O572" s="4">
        <v>644828570.88487148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</row>
    <row r="573" spans="1:21" x14ac:dyDescent="0.25">
      <c r="A573" s="3" t="s">
        <v>667</v>
      </c>
      <c r="B573" s="3" t="s">
        <v>645</v>
      </c>
      <c r="C573" s="3" t="s">
        <v>666</v>
      </c>
      <c r="D573" s="3" t="s">
        <v>443</v>
      </c>
      <c r="E573" s="2" t="s">
        <v>680</v>
      </c>
      <c r="F573" t="s">
        <v>1971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61439500</v>
      </c>
      <c r="N573" s="4">
        <v>0</v>
      </c>
      <c r="O573" s="4">
        <v>58458135.109419599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</row>
    <row r="574" spans="1:21" x14ac:dyDescent="0.25">
      <c r="A574" s="3" t="s">
        <v>667</v>
      </c>
      <c r="B574" s="3" t="s">
        <v>645</v>
      </c>
      <c r="C574" s="3" t="s">
        <v>666</v>
      </c>
      <c r="D574" s="3" t="s">
        <v>443</v>
      </c>
      <c r="E574" s="2" t="s">
        <v>681</v>
      </c>
      <c r="F574" t="s">
        <v>1972</v>
      </c>
      <c r="G574" s="4">
        <v>120414602258</v>
      </c>
      <c r="H574" s="4">
        <v>126674902520.61456</v>
      </c>
      <c r="I574" s="4">
        <v>106397013811</v>
      </c>
      <c r="J574" s="4">
        <v>106397013811</v>
      </c>
      <c r="K574" s="4">
        <v>154988530018.48401</v>
      </c>
      <c r="L574" s="4">
        <v>147467678419.10944</v>
      </c>
      <c r="M574" s="4">
        <v>137568401042.15668</v>
      </c>
      <c r="N574" s="4">
        <v>137568401042.15668</v>
      </c>
      <c r="O574" s="4">
        <v>130892864930.69141</v>
      </c>
      <c r="P574" s="4">
        <v>170487383020.332</v>
      </c>
      <c r="Q574" s="4">
        <v>153032496472.66034</v>
      </c>
      <c r="R574" s="4">
        <v>0</v>
      </c>
      <c r="S574" s="4">
        <v>0</v>
      </c>
      <c r="T574" s="4">
        <v>187536121322.36499</v>
      </c>
      <c r="U574" s="4">
        <v>163432763223.22931</v>
      </c>
    </row>
    <row r="575" spans="1:21" x14ac:dyDescent="0.25">
      <c r="A575" s="3" t="s">
        <v>667</v>
      </c>
      <c r="B575" s="3" t="s">
        <v>645</v>
      </c>
      <c r="C575" s="3" t="s">
        <v>666</v>
      </c>
      <c r="D575" s="3" t="s">
        <v>443</v>
      </c>
      <c r="E575" s="2" t="s">
        <v>682</v>
      </c>
      <c r="F575" t="s">
        <v>1973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</row>
    <row r="576" spans="1:21" x14ac:dyDescent="0.25">
      <c r="A576" s="3" t="s">
        <v>667</v>
      </c>
      <c r="B576" s="3" t="s">
        <v>645</v>
      </c>
      <c r="C576" s="3" t="s">
        <v>666</v>
      </c>
      <c r="D576" s="3" t="s">
        <v>443</v>
      </c>
      <c r="E576" s="2" t="s">
        <v>683</v>
      </c>
      <c r="F576" t="s">
        <v>1974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</row>
    <row r="577" spans="1:21" x14ac:dyDescent="0.25">
      <c r="A577" s="3" t="s">
        <v>667</v>
      </c>
      <c r="B577" s="3" t="s">
        <v>645</v>
      </c>
      <c r="C577" s="3" t="s">
        <v>666</v>
      </c>
      <c r="D577" s="3" t="s">
        <v>443</v>
      </c>
      <c r="E577" s="2" t="s">
        <v>684</v>
      </c>
      <c r="F577" t="s">
        <v>1975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</row>
    <row r="578" spans="1:21" x14ac:dyDescent="0.25">
      <c r="A578" s="3" t="s">
        <v>688</v>
      </c>
      <c r="B578" s="3" t="s">
        <v>686</v>
      </c>
      <c r="C578" s="3" t="s">
        <v>687</v>
      </c>
      <c r="D578" s="3" t="s">
        <v>443</v>
      </c>
      <c r="E578" s="2" t="s">
        <v>685</v>
      </c>
      <c r="F578" t="s">
        <v>1958</v>
      </c>
      <c r="G578" s="4"/>
      <c r="H578" s="4"/>
      <c r="I578" s="4"/>
      <c r="J578" s="4"/>
      <c r="K578" s="4">
        <v>31733795</v>
      </c>
      <c r="L578" s="4">
        <v>0</v>
      </c>
      <c r="M578" s="4">
        <v>0</v>
      </c>
      <c r="N578" s="4">
        <v>0</v>
      </c>
      <c r="O578" s="4">
        <v>0</v>
      </c>
      <c r="P578" s="4">
        <v>31416457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</row>
    <row r="579" spans="1:21" x14ac:dyDescent="0.25">
      <c r="A579" s="3" t="s">
        <v>688</v>
      </c>
      <c r="B579" s="3" t="s">
        <v>686</v>
      </c>
      <c r="C579" s="3" t="s">
        <v>687</v>
      </c>
      <c r="D579" s="3" t="s">
        <v>443</v>
      </c>
      <c r="E579" s="2" t="s">
        <v>689</v>
      </c>
      <c r="F579" t="s">
        <v>1959</v>
      </c>
      <c r="G579" s="4"/>
      <c r="H579" s="4"/>
      <c r="I579" s="4"/>
      <c r="J579" s="4"/>
      <c r="K579" s="4">
        <v>276111000</v>
      </c>
      <c r="L579" s="4">
        <v>0</v>
      </c>
      <c r="M579" s="4">
        <v>0</v>
      </c>
      <c r="N579" s="4">
        <v>0</v>
      </c>
      <c r="O579" s="4">
        <v>0</v>
      </c>
      <c r="P579" s="4">
        <v>273349890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</row>
    <row r="580" spans="1:21" x14ac:dyDescent="0.25">
      <c r="A580" s="3" t="s">
        <v>688</v>
      </c>
      <c r="B580" s="3" t="s">
        <v>686</v>
      </c>
      <c r="C580" s="3" t="s">
        <v>687</v>
      </c>
      <c r="D580" s="3" t="s">
        <v>443</v>
      </c>
      <c r="E580" s="2" t="s">
        <v>690</v>
      </c>
      <c r="F580" t="s">
        <v>1960</v>
      </c>
      <c r="G580" s="4"/>
      <c r="H580" s="4"/>
      <c r="I580" s="4"/>
      <c r="J580" s="4"/>
      <c r="K580" s="4">
        <v>466157005</v>
      </c>
      <c r="L580" s="4">
        <v>0</v>
      </c>
      <c r="M580" s="4">
        <v>0</v>
      </c>
      <c r="N580" s="4">
        <v>0</v>
      </c>
      <c r="O580" s="4">
        <v>0</v>
      </c>
      <c r="P580" s="4">
        <v>461495435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</row>
    <row r="581" spans="1:21" x14ac:dyDescent="0.25">
      <c r="A581" s="3" t="s">
        <v>688</v>
      </c>
      <c r="B581" s="3" t="s">
        <v>686</v>
      </c>
      <c r="C581" s="3" t="s">
        <v>687</v>
      </c>
      <c r="D581" s="3" t="s">
        <v>443</v>
      </c>
      <c r="E581" s="2" t="s">
        <v>691</v>
      </c>
      <c r="F581" t="s">
        <v>1961</v>
      </c>
      <c r="G581" s="4"/>
      <c r="H581" s="4"/>
      <c r="I581" s="4"/>
      <c r="J581" s="4"/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</row>
    <row r="582" spans="1:21" x14ac:dyDescent="0.25">
      <c r="A582" s="3" t="s">
        <v>688</v>
      </c>
      <c r="B582" s="3" t="s">
        <v>686</v>
      </c>
      <c r="C582" s="3" t="s">
        <v>687</v>
      </c>
      <c r="D582" s="3" t="s">
        <v>443</v>
      </c>
      <c r="E582" s="2" t="s">
        <v>692</v>
      </c>
      <c r="F582" t="s">
        <v>1962</v>
      </c>
      <c r="G582" s="4"/>
      <c r="H582" s="4"/>
      <c r="I582" s="4"/>
      <c r="J582" s="4"/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</row>
    <row r="583" spans="1:21" x14ac:dyDescent="0.25">
      <c r="A583" s="3" t="s">
        <v>688</v>
      </c>
      <c r="B583" s="3" t="s">
        <v>686</v>
      </c>
      <c r="C583" s="3" t="s">
        <v>687</v>
      </c>
      <c r="D583" s="3" t="s">
        <v>443</v>
      </c>
      <c r="E583" s="2" t="s">
        <v>693</v>
      </c>
      <c r="F583" t="s">
        <v>1963</v>
      </c>
      <c r="G583" s="4"/>
      <c r="H583" s="4"/>
      <c r="I583" s="4"/>
      <c r="J583" s="4"/>
      <c r="K583" s="4">
        <v>190693274</v>
      </c>
      <c r="L583" s="4">
        <v>0</v>
      </c>
      <c r="M583" s="4">
        <v>0</v>
      </c>
      <c r="N583" s="4">
        <v>0</v>
      </c>
      <c r="O583" s="4">
        <v>0</v>
      </c>
      <c r="P583" s="4">
        <v>196414072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</row>
    <row r="584" spans="1:21" x14ac:dyDescent="0.25">
      <c r="A584" s="3" t="s">
        <v>688</v>
      </c>
      <c r="B584" s="3" t="s">
        <v>686</v>
      </c>
      <c r="C584" s="3" t="s">
        <v>687</v>
      </c>
      <c r="D584" s="3" t="s">
        <v>443</v>
      </c>
      <c r="E584" s="2" t="s">
        <v>694</v>
      </c>
      <c r="F584" t="s">
        <v>1964</v>
      </c>
      <c r="G584" s="4"/>
      <c r="H584" s="4"/>
      <c r="I584" s="4"/>
      <c r="J584" s="4"/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</row>
    <row r="585" spans="1:21" x14ac:dyDescent="0.25">
      <c r="A585" s="3" t="s">
        <v>688</v>
      </c>
      <c r="B585" s="3" t="s">
        <v>686</v>
      </c>
      <c r="C585" s="3" t="s">
        <v>687</v>
      </c>
      <c r="D585" s="3" t="s">
        <v>443</v>
      </c>
      <c r="E585" s="2" t="s">
        <v>695</v>
      </c>
      <c r="F585" t="s">
        <v>1965</v>
      </c>
      <c r="G585" s="4"/>
      <c r="H585" s="4"/>
      <c r="I585" s="4"/>
      <c r="J585" s="4"/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</row>
    <row r="586" spans="1:21" x14ac:dyDescent="0.25">
      <c r="A586" s="3" t="s">
        <v>688</v>
      </c>
      <c r="B586" s="3" t="s">
        <v>686</v>
      </c>
      <c r="C586" s="3" t="s">
        <v>687</v>
      </c>
      <c r="D586" s="3" t="s">
        <v>443</v>
      </c>
      <c r="E586" s="2" t="s">
        <v>696</v>
      </c>
      <c r="F586" t="s">
        <v>1966</v>
      </c>
      <c r="G586" s="4"/>
      <c r="H586" s="4"/>
      <c r="I586" s="4"/>
      <c r="J586" s="4"/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</row>
    <row r="587" spans="1:21" x14ac:dyDescent="0.25">
      <c r="A587" s="3" t="s">
        <v>688</v>
      </c>
      <c r="B587" s="3" t="s">
        <v>686</v>
      </c>
      <c r="C587" s="3" t="s">
        <v>687</v>
      </c>
      <c r="D587" s="3" t="s">
        <v>443</v>
      </c>
      <c r="E587" s="2" t="s">
        <v>697</v>
      </c>
      <c r="F587" t="s">
        <v>1967</v>
      </c>
      <c r="G587" s="4"/>
      <c r="H587" s="4"/>
      <c r="I587" s="4"/>
      <c r="J587" s="4"/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</row>
    <row r="588" spans="1:21" x14ac:dyDescent="0.25">
      <c r="A588" s="3" t="s">
        <v>688</v>
      </c>
      <c r="B588" s="3" t="s">
        <v>686</v>
      </c>
      <c r="C588" s="3" t="s">
        <v>687</v>
      </c>
      <c r="D588" s="3" t="s">
        <v>443</v>
      </c>
      <c r="E588" s="2" t="s">
        <v>698</v>
      </c>
      <c r="F588" t="s">
        <v>1968</v>
      </c>
      <c r="G588" s="4"/>
      <c r="H588" s="4"/>
      <c r="I588" s="4"/>
      <c r="J588" s="4"/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</row>
    <row r="589" spans="1:21" x14ac:dyDescent="0.25">
      <c r="A589" s="3" t="s">
        <v>688</v>
      </c>
      <c r="B589" s="3" t="s">
        <v>686</v>
      </c>
      <c r="C589" s="3" t="s">
        <v>687</v>
      </c>
      <c r="D589" s="3" t="s">
        <v>443</v>
      </c>
      <c r="E589" s="2" t="s">
        <v>699</v>
      </c>
      <c r="F589" t="s">
        <v>1969</v>
      </c>
      <c r="G589" s="4"/>
      <c r="H589" s="4"/>
      <c r="I589" s="4"/>
      <c r="J589" s="4"/>
      <c r="K589" s="4">
        <v>1641999510</v>
      </c>
      <c r="L589" s="4">
        <v>0</v>
      </c>
      <c r="M589" s="4">
        <v>0</v>
      </c>
      <c r="N589" s="4">
        <v>0</v>
      </c>
      <c r="O589" s="4">
        <v>0</v>
      </c>
      <c r="P589" s="4">
        <v>1625579515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</row>
    <row r="590" spans="1:21" x14ac:dyDescent="0.25">
      <c r="A590" s="3" t="s">
        <v>688</v>
      </c>
      <c r="B590" s="3" t="s">
        <v>686</v>
      </c>
      <c r="C590" s="3" t="s">
        <v>687</v>
      </c>
      <c r="D590" s="3" t="s">
        <v>443</v>
      </c>
      <c r="E590" s="2" t="s">
        <v>700</v>
      </c>
      <c r="F590" t="s">
        <v>1970</v>
      </c>
      <c r="G590" s="4"/>
      <c r="H590" s="4"/>
      <c r="I590" s="4"/>
      <c r="J590" s="4"/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</row>
    <row r="591" spans="1:21" x14ac:dyDescent="0.25">
      <c r="A591" s="3" t="s">
        <v>688</v>
      </c>
      <c r="B591" s="3" t="s">
        <v>686</v>
      </c>
      <c r="C591" s="3" t="s">
        <v>687</v>
      </c>
      <c r="D591" s="3" t="s">
        <v>443</v>
      </c>
      <c r="E591" s="2" t="s">
        <v>701</v>
      </c>
      <c r="F591" t="s">
        <v>1971</v>
      </c>
      <c r="G591" s="4"/>
      <c r="H591" s="4"/>
      <c r="I591" s="4"/>
      <c r="J591" s="4"/>
      <c r="K591" s="4">
        <v>2729277787</v>
      </c>
      <c r="L591" s="4">
        <v>0</v>
      </c>
      <c r="M591" s="4">
        <v>0</v>
      </c>
      <c r="N591" s="4">
        <v>0</v>
      </c>
      <c r="O591" s="4">
        <v>0</v>
      </c>
      <c r="P591" s="4">
        <v>2811156120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</row>
    <row r="592" spans="1:21" x14ac:dyDescent="0.25">
      <c r="A592" s="3" t="s">
        <v>688</v>
      </c>
      <c r="B592" s="3" t="s">
        <v>686</v>
      </c>
      <c r="C592" s="3" t="s">
        <v>687</v>
      </c>
      <c r="D592" s="3" t="s">
        <v>443</v>
      </c>
      <c r="E592" s="2" t="s">
        <v>702</v>
      </c>
      <c r="F592" t="s">
        <v>1972</v>
      </c>
      <c r="G592" s="4">
        <v>2670636423</v>
      </c>
      <c r="H592" s="4">
        <v>2809481592.8277664</v>
      </c>
      <c r="I592" s="4">
        <v>1864784535</v>
      </c>
      <c r="J592" s="4">
        <v>1864784535</v>
      </c>
      <c r="K592" s="4">
        <v>0</v>
      </c>
      <c r="L592" s="4">
        <v>1031986400.6660322</v>
      </c>
      <c r="M592" s="4">
        <v>0</v>
      </c>
      <c r="N592" s="4">
        <v>0</v>
      </c>
      <c r="O592" s="4">
        <v>0</v>
      </c>
      <c r="P592" s="4">
        <v>0</v>
      </c>
      <c r="Q592" s="4">
        <v>1002779238.3830314</v>
      </c>
      <c r="R592" s="4">
        <v>0</v>
      </c>
      <c r="S592" s="4">
        <v>0</v>
      </c>
      <c r="T592" s="4">
        <v>1150670925.4623899</v>
      </c>
      <c r="U592" s="4">
        <v>1002779238.3830312</v>
      </c>
    </row>
    <row r="593" spans="1:21" x14ac:dyDescent="0.25">
      <c r="A593" s="3" t="s">
        <v>688</v>
      </c>
      <c r="B593" s="3" t="s">
        <v>686</v>
      </c>
      <c r="C593" s="3" t="s">
        <v>687</v>
      </c>
      <c r="D593" s="3" t="s">
        <v>443</v>
      </c>
      <c r="E593" s="2" t="s">
        <v>703</v>
      </c>
      <c r="F593" t="s">
        <v>1973</v>
      </c>
      <c r="G593" s="4"/>
      <c r="H593" s="4"/>
      <c r="I593" s="4"/>
      <c r="J593" s="4"/>
      <c r="K593" s="4">
        <v>1417597445</v>
      </c>
      <c r="L593" s="4">
        <v>0</v>
      </c>
      <c r="M593" s="4">
        <v>1089678439</v>
      </c>
      <c r="N593" s="4">
        <v>0</v>
      </c>
      <c r="O593" s="4">
        <v>1036801559.4671741</v>
      </c>
      <c r="P593" s="4">
        <v>1403421470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</row>
    <row r="594" spans="1:21" x14ac:dyDescent="0.25">
      <c r="A594" s="3" t="s">
        <v>688</v>
      </c>
      <c r="B594" s="3" t="s">
        <v>686</v>
      </c>
      <c r="C594" s="3" t="s">
        <v>687</v>
      </c>
      <c r="D594" s="3" t="s">
        <v>443</v>
      </c>
      <c r="E594" s="2" t="s">
        <v>704</v>
      </c>
      <c r="F594" t="s">
        <v>1974</v>
      </c>
      <c r="G594" s="4"/>
      <c r="H594" s="4"/>
      <c r="I594" s="4"/>
      <c r="J594" s="4"/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</row>
    <row r="595" spans="1:21" x14ac:dyDescent="0.25">
      <c r="A595" s="3" t="s">
        <v>688</v>
      </c>
      <c r="B595" s="3" t="s">
        <v>686</v>
      </c>
      <c r="C595" s="3" t="s">
        <v>687</v>
      </c>
      <c r="D595" s="3" t="s">
        <v>443</v>
      </c>
      <c r="E595" s="2" t="s">
        <v>705</v>
      </c>
      <c r="F595" t="s">
        <v>1975</v>
      </c>
      <c r="G595" s="4"/>
      <c r="H595" s="4"/>
      <c r="I595" s="4"/>
      <c r="J595" s="4"/>
      <c r="K595" s="4">
        <v>1043002446</v>
      </c>
      <c r="L595" s="4">
        <v>0</v>
      </c>
      <c r="M595" s="4">
        <v>350859010</v>
      </c>
      <c r="N595" s="4">
        <v>0</v>
      </c>
      <c r="O595" s="4">
        <v>333833501.42721218</v>
      </c>
      <c r="P595" s="4">
        <v>1032572421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</row>
    <row r="596" spans="1:21" x14ac:dyDescent="0.25">
      <c r="A596" s="3" t="s">
        <v>709</v>
      </c>
      <c r="B596" s="3" t="s">
        <v>707</v>
      </c>
      <c r="C596" s="3" t="s">
        <v>708</v>
      </c>
      <c r="D596" s="3" t="s">
        <v>443</v>
      </c>
      <c r="E596" s="2" t="s">
        <v>706</v>
      </c>
      <c r="F596" t="s">
        <v>1958</v>
      </c>
      <c r="G596" s="4">
        <v>10222371</v>
      </c>
      <c r="H596" s="4">
        <v>10753827.406912575</v>
      </c>
      <c r="I596" s="4">
        <v>14075059</v>
      </c>
      <c r="J596" s="4">
        <v>14075059</v>
      </c>
      <c r="K596" s="4">
        <v>14075059</v>
      </c>
      <c r="L596" s="4">
        <v>13392063.748810656</v>
      </c>
      <c r="M596" s="4">
        <v>321571500</v>
      </c>
      <c r="N596" s="4">
        <v>321571500</v>
      </c>
      <c r="O596" s="4">
        <v>305967174.1198858</v>
      </c>
      <c r="P596" s="4">
        <v>14075059</v>
      </c>
      <c r="Q596" s="4">
        <v>12634022.404538354</v>
      </c>
      <c r="R596" s="4">
        <v>0</v>
      </c>
      <c r="S596" s="4">
        <v>0</v>
      </c>
      <c r="T596" s="4">
        <v>14075059</v>
      </c>
      <c r="U596" s="4">
        <v>12266041.169454712</v>
      </c>
    </row>
    <row r="597" spans="1:21" x14ac:dyDescent="0.25">
      <c r="A597" s="3" t="s">
        <v>709</v>
      </c>
      <c r="B597" s="3" t="s">
        <v>707</v>
      </c>
      <c r="C597" s="3" t="s">
        <v>708</v>
      </c>
      <c r="D597" s="3" t="s">
        <v>443</v>
      </c>
      <c r="E597" s="2" t="s">
        <v>710</v>
      </c>
      <c r="F597" t="s">
        <v>1959</v>
      </c>
      <c r="G597" s="4">
        <v>62400000</v>
      </c>
      <c r="H597" s="4">
        <v>65644147.545744985</v>
      </c>
      <c r="I597" s="4">
        <v>73472000</v>
      </c>
      <c r="J597" s="4">
        <v>73472000</v>
      </c>
      <c r="K597" s="4">
        <v>73472000</v>
      </c>
      <c r="L597" s="4">
        <v>69906755.470980018</v>
      </c>
      <c r="M597" s="4">
        <v>14630842824</v>
      </c>
      <c r="N597" s="4">
        <v>0</v>
      </c>
      <c r="O597" s="4">
        <v>13920878043.767839</v>
      </c>
      <c r="P597" s="4">
        <v>73472000</v>
      </c>
      <c r="Q597" s="4">
        <v>65949769.312245294</v>
      </c>
      <c r="R597" s="4">
        <v>0</v>
      </c>
      <c r="S597" s="4">
        <v>0</v>
      </c>
      <c r="T597" s="4">
        <v>73472000</v>
      </c>
      <c r="U597" s="4">
        <v>64028902.244898342</v>
      </c>
    </row>
    <row r="598" spans="1:21" x14ac:dyDescent="0.25">
      <c r="A598" s="3" t="s">
        <v>709</v>
      </c>
      <c r="B598" s="3" t="s">
        <v>707</v>
      </c>
      <c r="C598" s="3" t="s">
        <v>708</v>
      </c>
      <c r="D598" s="3" t="s">
        <v>443</v>
      </c>
      <c r="E598" s="2" t="s">
        <v>711</v>
      </c>
      <c r="F598" t="s">
        <v>1960</v>
      </c>
      <c r="G598" s="4">
        <v>238650000</v>
      </c>
      <c r="H598" s="4">
        <v>251057304.67615449</v>
      </c>
      <c r="I598" s="4">
        <v>119191318</v>
      </c>
      <c r="J598" s="4">
        <v>119191318</v>
      </c>
      <c r="K598" s="4">
        <v>119191318</v>
      </c>
      <c r="L598" s="4">
        <v>113407533.7773549</v>
      </c>
      <c r="M598" s="4">
        <v>0</v>
      </c>
      <c r="N598" s="4">
        <v>0</v>
      </c>
      <c r="O598" s="4">
        <v>0</v>
      </c>
      <c r="P598" s="4">
        <v>119191318</v>
      </c>
      <c r="Q598" s="4">
        <v>106988239.41259895</v>
      </c>
      <c r="R598" s="4">
        <v>0</v>
      </c>
      <c r="S598" s="4">
        <v>0</v>
      </c>
      <c r="T598" s="4">
        <v>119191318</v>
      </c>
      <c r="U598" s="4">
        <v>103872077.09961063</v>
      </c>
    </row>
    <row r="599" spans="1:21" x14ac:dyDescent="0.25">
      <c r="A599" s="3" t="s">
        <v>709</v>
      </c>
      <c r="B599" s="3" t="s">
        <v>707</v>
      </c>
      <c r="C599" s="3" t="s">
        <v>708</v>
      </c>
      <c r="D599" s="3" t="s">
        <v>443</v>
      </c>
      <c r="E599" s="2" t="s">
        <v>712</v>
      </c>
      <c r="F599" t="s">
        <v>1961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24889607622</v>
      </c>
      <c r="N599" s="4">
        <v>0</v>
      </c>
      <c r="O599" s="4">
        <v>23681834083.729782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</row>
    <row r="600" spans="1:21" x14ac:dyDescent="0.25">
      <c r="A600" s="3" t="s">
        <v>709</v>
      </c>
      <c r="B600" s="3" t="s">
        <v>707</v>
      </c>
      <c r="C600" s="3" t="s">
        <v>708</v>
      </c>
      <c r="D600" s="3" t="s">
        <v>443</v>
      </c>
      <c r="E600" s="2" t="s">
        <v>713</v>
      </c>
      <c r="F600" t="s">
        <v>1962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</row>
    <row r="601" spans="1:21" x14ac:dyDescent="0.25">
      <c r="A601" s="3" t="s">
        <v>709</v>
      </c>
      <c r="B601" s="3" t="s">
        <v>707</v>
      </c>
      <c r="C601" s="3" t="s">
        <v>708</v>
      </c>
      <c r="D601" s="3" t="s">
        <v>443</v>
      </c>
      <c r="E601" s="2" t="s">
        <v>714</v>
      </c>
      <c r="F601" t="s">
        <v>1963</v>
      </c>
      <c r="G601" s="4">
        <v>49930549</v>
      </c>
      <c r="H601" s="4">
        <v>52526415.474295668</v>
      </c>
      <c r="I601" s="4">
        <v>25869354</v>
      </c>
      <c r="J601" s="4">
        <v>25869354</v>
      </c>
      <c r="K601" s="4">
        <v>25610660.460000001</v>
      </c>
      <c r="L601" s="4">
        <v>24367897.678401522</v>
      </c>
      <c r="M601" s="4">
        <v>34936476</v>
      </c>
      <c r="N601" s="4">
        <v>34936476</v>
      </c>
      <c r="O601" s="4">
        <v>33241176.022835393</v>
      </c>
      <c r="P601" s="4">
        <v>25610660.460000001</v>
      </c>
      <c r="Q601" s="4">
        <v>22988582.715473134</v>
      </c>
      <c r="R601" s="4">
        <v>46000000</v>
      </c>
      <c r="S601" s="4">
        <v>41290415.237958454</v>
      </c>
      <c r="T601" s="4">
        <v>25610660.460000001</v>
      </c>
      <c r="U601" s="4">
        <v>22319012.345119547</v>
      </c>
    </row>
    <row r="602" spans="1:21" x14ac:dyDescent="0.25">
      <c r="A602" s="3" t="s">
        <v>709</v>
      </c>
      <c r="B602" s="3" t="s">
        <v>707</v>
      </c>
      <c r="C602" s="3" t="s">
        <v>708</v>
      </c>
      <c r="D602" s="3" t="s">
        <v>443</v>
      </c>
      <c r="E602" s="2" t="s">
        <v>715</v>
      </c>
      <c r="F602" t="s">
        <v>1964</v>
      </c>
      <c r="G602" s="4">
        <v>58587489.659999996</v>
      </c>
      <c r="H602" s="4">
        <v>61633426.531664237</v>
      </c>
      <c r="I602" s="4">
        <v>135752727</v>
      </c>
      <c r="J602" s="4">
        <v>135752727</v>
      </c>
      <c r="K602" s="4">
        <v>135752727</v>
      </c>
      <c r="L602" s="4">
        <v>129165296.8601332</v>
      </c>
      <c r="M602" s="4">
        <v>261017365</v>
      </c>
      <c r="N602" s="4">
        <v>284017365</v>
      </c>
      <c r="O602" s="4">
        <v>248351441.48430067</v>
      </c>
      <c r="P602" s="4">
        <v>135752727</v>
      </c>
      <c r="Q602" s="4">
        <v>121854053.64163509</v>
      </c>
      <c r="R602" s="4">
        <v>0</v>
      </c>
      <c r="S602" s="4">
        <v>0</v>
      </c>
      <c r="T602" s="4">
        <v>135752727</v>
      </c>
      <c r="U602" s="4">
        <v>118304906.44818941</v>
      </c>
    </row>
    <row r="603" spans="1:21" x14ac:dyDescent="0.25">
      <c r="A603" s="3" t="s">
        <v>709</v>
      </c>
      <c r="B603" s="3" t="s">
        <v>707</v>
      </c>
      <c r="C603" s="3" t="s">
        <v>708</v>
      </c>
      <c r="D603" s="3" t="s">
        <v>443</v>
      </c>
      <c r="E603" s="2" t="s">
        <v>716</v>
      </c>
      <c r="F603" t="s">
        <v>1965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</row>
    <row r="604" spans="1:21" x14ac:dyDescent="0.25">
      <c r="A604" s="3" t="s">
        <v>709</v>
      </c>
      <c r="B604" s="3" t="s">
        <v>707</v>
      </c>
      <c r="C604" s="3" t="s">
        <v>708</v>
      </c>
      <c r="D604" s="3" t="s">
        <v>443</v>
      </c>
      <c r="E604" s="2" t="s">
        <v>717</v>
      </c>
      <c r="F604" t="s">
        <v>1966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</row>
    <row r="605" spans="1:21" x14ac:dyDescent="0.25">
      <c r="A605" s="3" t="s">
        <v>709</v>
      </c>
      <c r="B605" s="3" t="s">
        <v>707</v>
      </c>
      <c r="C605" s="3" t="s">
        <v>708</v>
      </c>
      <c r="D605" s="3" t="s">
        <v>443</v>
      </c>
      <c r="E605" s="2" t="s">
        <v>718</v>
      </c>
      <c r="F605" t="s">
        <v>1967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408029840</v>
      </c>
      <c r="N605" s="4">
        <v>0</v>
      </c>
      <c r="O605" s="4">
        <v>388230104.66222644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</row>
    <row r="606" spans="1:21" x14ac:dyDescent="0.25">
      <c r="A606" s="3" t="s">
        <v>709</v>
      </c>
      <c r="B606" s="3" t="s">
        <v>707</v>
      </c>
      <c r="C606" s="3" t="s">
        <v>708</v>
      </c>
      <c r="D606" s="3" t="s">
        <v>443</v>
      </c>
      <c r="E606" s="2" t="s">
        <v>719</v>
      </c>
      <c r="F606" t="s">
        <v>1968</v>
      </c>
      <c r="G606" s="4">
        <v>120000</v>
      </c>
      <c r="H606" s="4">
        <v>126238.74528027882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</row>
    <row r="607" spans="1:21" x14ac:dyDescent="0.25">
      <c r="A607" s="3" t="s">
        <v>709</v>
      </c>
      <c r="B607" s="3" t="s">
        <v>707</v>
      </c>
      <c r="C607" s="3" t="s">
        <v>708</v>
      </c>
      <c r="D607" s="3" t="s">
        <v>443</v>
      </c>
      <c r="E607" s="2" t="s">
        <v>720</v>
      </c>
      <c r="F607" t="s">
        <v>1969</v>
      </c>
      <c r="G607" s="4">
        <v>52375063</v>
      </c>
      <c r="H607" s="4">
        <v>55098018.642462961</v>
      </c>
      <c r="I607" s="4">
        <v>60317399</v>
      </c>
      <c r="J607" s="4">
        <v>60317399</v>
      </c>
      <c r="K607" s="4">
        <v>60317399</v>
      </c>
      <c r="L607" s="4">
        <v>57390484.300666034</v>
      </c>
      <c r="M607" s="4">
        <v>0</v>
      </c>
      <c r="N607" s="4">
        <v>4745122</v>
      </c>
      <c r="O607" s="4">
        <v>0</v>
      </c>
      <c r="P607" s="4">
        <v>60317399</v>
      </c>
      <c r="Q607" s="4">
        <v>54141966.321383044</v>
      </c>
      <c r="R607" s="4">
        <v>0</v>
      </c>
      <c r="S607" s="4">
        <v>0</v>
      </c>
      <c r="T607" s="4">
        <v>60317399</v>
      </c>
      <c r="U607" s="4">
        <v>52565015.846002951</v>
      </c>
    </row>
    <row r="608" spans="1:21" x14ac:dyDescent="0.25">
      <c r="A608" s="3" t="s">
        <v>709</v>
      </c>
      <c r="B608" s="3" t="s">
        <v>707</v>
      </c>
      <c r="C608" s="3" t="s">
        <v>708</v>
      </c>
      <c r="D608" s="3" t="s">
        <v>443</v>
      </c>
      <c r="E608" s="2" t="s">
        <v>721</v>
      </c>
      <c r="F608" t="s">
        <v>1970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600000</v>
      </c>
      <c r="N608" s="4">
        <v>0</v>
      </c>
      <c r="O608" s="4">
        <v>570884.87155090389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</row>
    <row r="609" spans="1:21" x14ac:dyDescent="0.25">
      <c r="A609" s="3" t="s">
        <v>709</v>
      </c>
      <c r="B609" s="3" t="s">
        <v>707</v>
      </c>
      <c r="C609" s="3" t="s">
        <v>708</v>
      </c>
      <c r="D609" s="3" t="s">
        <v>443</v>
      </c>
      <c r="E609" s="2" t="s">
        <v>722</v>
      </c>
      <c r="F609" t="s">
        <v>1971</v>
      </c>
      <c r="G609" s="4">
        <v>132916072</v>
      </c>
      <c r="H609" s="4">
        <v>139826317.97386</v>
      </c>
      <c r="I609" s="4">
        <v>127680372</v>
      </c>
      <c r="J609" s="4">
        <v>127680372</v>
      </c>
      <c r="K609" s="4">
        <v>127680372</v>
      </c>
      <c r="L609" s="4">
        <v>121484654.61465271</v>
      </c>
      <c r="M609" s="4">
        <v>279774412</v>
      </c>
      <c r="N609" s="4">
        <v>279774412</v>
      </c>
      <c r="O609" s="4">
        <v>266198298.76308277</v>
      </c>
      <c r="P609" s="4">
        <v>126403568.28</v>
      </c>
      <c r="Q609" s="4">
        <v>113462083.08349639</v>
      </c>
      <c r="R609" s="4">
        <v>0</v>
      </c>
      <c r="S609" s="4">
        <v>0</v>
      </c>
      <c r="T609" s="4">
        <v>125139532.59720001</v>
      </c>
      <c r="U609" s="4">
        <v>109055788.59481692</v>
      </c>
    </row>
    <row r="610" spans="1:21" x14ac:dyDescent="0.25">
      <c r="A610" s="3" t="s">
        <v>709</v>
      </c>
      <c r="B610" s="3" t="s">
        <v>707</v>
      </c>
      <c r="C610" s="3" t="s">
        <v>708</v>
      </c>
      <c r="D610" s="3" t="s">
        <v>443</v>
      </c>
      <c r="E610" s="2" t="s">
        <v>723</v>
      </c>
      <c r="F610" t="s">
        <v>1972</v>
      </c>
      <c r="G610" s="4">
        <v>58111792605</v>
      </c>
      <c r="H610" s="4">
        <v>61132998203.691544</v>
      </c>
      <c r="I610" s="4">
        <v>43535263170</v>
      </c>
      <c r="J610" s="4">
        <v>43535263170</v>
      </c>
      <c r="K610" s="4">
        <v>58129109611.839897</v>
      </c>
      <c r="L610" s="4">
        <v>55308382123.539383</v>
      </c>
      <c r="M610" s="4">
        <v>61464987330</v>
      </c>
      <c r="N610" s="4">
        <v>61464987330</v>
      </c>
      <c r="O610" s="4">
        <v>58482385661.274971</v>
      </c>
      <c r="P610" s="4">
        <v>60163628448.254303</v>
      </c>
      <c r="Q610" s="4">
        <v>54003939148.92762</v>
      </c>
      <c r="R610" s="4">
        <v>0</v>
      </c>
      <c r="S610" s="4">
        <v>0</v>
      </c>
      <c r="T610" s="4">
        <v>62269355443.943199</v>
      </c>
      <c r="U610" s="4">
        <v>54266094193.339882</v>
      </c>
    </row>
    <row r="611" spans="1:21" x14ac:dyDescent="0.25">
      <c r="A611" s="3" t="s">
        <v>709</v>
      </c>
      <c r="B611" s="3" t="s">
        <v>707</v>
      </c>
      <c r="C611" s="3" t="s">
        <v>708</v>
      </c>
      <c r="D611" s="3" t="s">
        <v>443</v>
      </c>
      <c r="E611" s="2" t="s">
        <v>724</v>
      </c>
      <c r="F611" t="s">
        <v>1973</v>
      </c>
      <c r="G611" s="4">
        <v>68482197</v>
      </c>
      <c r="H611" s="4">
        <v>72042555.194307283</v>
      </c>
      <c r="I611" s="4">
        <v>96500570</v>
      </c>
      <c r="J611" s="4">
        <v>96500570</v>
      </c>
      <c r="K611" s="4">
        <v>96500570</v>
      </c>
      <c r="L611" s="4">
        <v>91817859.181731686</v>
      </c>
      <c r="M611" s="4">
        <v>89357963</v>
      </c>
      <c r="N611" s="4">
        <v>0</v>
      </c>
      <c r="O611" s="4">
        <v>85021848.715509042</v>
      </c>
      <c r="P611" s="4">
        <v>96500570</v>
      </c>
      <c r="Q611" s="4">
        <v>86620621.869558185</v>
      </c>
      <c r="R611" s="4">
        <v>0</v>
      </c>
      <c r="S611" s="4">
        <v>0</v>
      </c>
      <c r="T611" s="4">
        <v>96500570</v>
      </c>
      <c r="U611" s="4">
        <v>84097691.135493383</v>
      </c>
    </row>
    <row r="612" spans="1:21" x14ac:dyDescent="0.25">
      <c r="A612" s="3" t="s">
        <v>709</v>
      </c>
      <c r="B612" s="3" t="s">
        <v>707</v>
      </c>
      <c r="C612" s="3" t="s">
        <v>708</v>
      </c>
      <c r="D612" s="3" t="s">
        <v>443</v>
      </c>
      <c r="E612" s="2" t="s">
        <v>725</v>
      </c>
      <c r="F612" t="s">
        <v>1974</v>
      </c>
      <c r="G612" s="4">
        <v>51562891</v>
      </c>
      <c r="H612" s="4">
        <v>54243622.190531507</v>
      </c>
      <c r="I612" s="4">
        <v>20882300</v>
      </c>
      <c r="J612" s="4">
        <v>20882300</v>
      </c>
      <c r="K612" s="4">
        <v>20882300</v>
      </c>
      <c r="L612" s="4">
        <v>19868981.921979066</v>
      </c>
      <c r="M612" s="4">
        <v>92768794</v>
      </c>
      <c r="N612" s="4">
        <v>92768794</v>
      </c>
      <c r="O612" s="4">
        <v>88267168.411037102</v>
      </c>
      <c r="P612" s="4">
        <v>20882300</v>
      </c>
      <c r="Q612" s="4">
        <v>18744322.567904782</v>
      </c>
      <c r="R612" s="4">
        <v>0</v>
      </c>
      <c r="S612" s="4">
        <v>0</v>
      </c>
      <c r="T612" s="4">
        <v>20882300</v>
      </c>
      <c r="U612" s="4">
        <v>18198371.425150272</v>
      </c>
    </row>
    <row r="613" spans="1:21" x14ac:dyDescent="0.25">
      <c r="A613" s="3" t="s">
        <v>709</v>
      </c>
      <c r="B613" s="3" t="s">
        <v>707</v>
      </c>
      <c r="C613" s="3" t="s">
        <v>708</v>
      </c>
      <c r="D613" s="3" t="s">
        <v>443</v>
      </c>
      <c r="E613" s="2" t="s">
        <v>726</v>
      </c>
      <c r="F613" t="s">
        <v>1975</v>
      </c>
      <c r="G613" s="4">
        <v>98927131</v>
      </c>
      <c r="H613" s="4">
        <v>104070307.43014812</v>
      </c>
      <c r="I613" s="4">
        <v>509895989</v>
      </c>
      <c r="J613" s="4">
        <v>509895989</v>
      </c>
      <c r="K613" s="4">
        <v>509895989</v>
      </c>
      <c r="L613" s="4">
        <v>485153176.97431016</v>
      </c>
      <c r="M613" s="4">
        <v>171130894</v>
      </c>
      <c r="N613" s="4">
        <v>171130894</v>
      </c>
      <c r="O613" s="4">
        <v>162826730.73263559</v>
      </c>
      <c r="P613" s="4">
        <v>509895989</v>
      </c>
      <c r="Q613" s="4">
        <v>457691676.39085865</v>
      </c>
      <c r="R613" s="4">
        <v>0</v>
      </c>
      <c r="S613" s="4">
        <v>0</v>
      </c>
      <c r="T613" s="4">
        <v>509895989</v>
      </c>
      <c r="U613" s="4">
        <v>444360850.86491126</v>
      </c>
    </row>
    <row r="614" spans="1:21" x14ac:dyDescent="0.25">
      <c r="A614" s="3" t="s">
        <v>730</v>
      </c>
      <c r="B614" s="3" t="s">
        <v>728</v>
      </c>
      <c r="C614" s="3" t="s">
        <v>729</v>
      </c>
      <c r="D614" s="3" t="s">
        <v>443</v>
      </c>
      <c r="E614" s="2" t="s">
        <v>727</v>
      </c>
      <c r="F614" t="s">
        <v>1958</v>
      </c>
      <c r="G614" s="4">
        <v>10294800</v>
      </c>
      <c r="H614" s="4">
        <v>10830021.957595119</v>
      </c>
      <c r="I614" s="4">
        <v>13061360</v>
      </c>
      <c r="J614" s="4">
        <v>13061360</v>
      </c>
      <c r="K614" s="4">
        <v>13061360</v>
      </c>
      <c r="L614" s="4">
        <v>12427554.709800189</v>
      </c>
      <c r="M614" s="4">
        <v>12935097594</v>
      </c>
      <c r="N614" s="4">
        <v>186430000</v>
      </c>
      <c r="O614" s="4">
        <v>12307419214.081827</v>
      </c>
      <c r="P614" s="4">
        <v>13061360</v>
      </c>
      <c r="Q614" s="4">
        <v>11724108.216792632</v>
      </c>
      <c r="R614" s="4">
        <v>0</v>
      </c>
      <c r="S614" s="4">
        <v>0</v>
      </c>
      <c r="T614" s="4">
        <v>13061360</v>
      </c>
      <c r="U614" s="4">
        <v>11382629.336691875</v>
      </c>
    </row>
    <row r="615" spans="1:21" x14ac:dyDescent="0.25">
      <c r="A615" s="3" t="s">
        <v>730</v>
      </c>
      <c r="B615" s="3" t="s">
        <v>728</v>
      </c>
      <c r="C615" s="3" t="s">
        <v>729</v>
      </c>
      <c r="D615" s="3" t="s">
        <v>443</v>
      </c>
      <c r="E615" s="2" t="s">
        <v>731</v>
      </c>
      <c r="F615" t="s">
        <v>1959</v>
      </c>
      <c r="G615" s="4">
        <v>31977100</v>
      </c>
      <c r="H615" s="4">
        <v>33639574.847516701</v>
      </c>
      <c r="I615" s="4">
        <v>33022900</v>
      </c>
      <c r="J615" s="4">
        <v>33022900</v>
      </c>
      <c r="K615" s="4">
        <v>33022900</v>
      </c>
      <c r="L615" s="4">
        <v>31420456.707897238</v>
      </c>
      <c r="M615" s="4">
        <v>165720000</v>
      </c>
      <c r="N615" s="4">
        <v>165720000</v>
      </c>
      <c r="O615" s="4">
        <v>157678401.52235964</v>
      </c>
      <c r="P615" s="4">
        <v>33022900</v>
      </c>
      <c r="Q615" s="4">
        <v>29641940.290469095</v>
      </c>
      <c r="R615" s="4">
        <v>0</v>
      </c>
      <c r="S615" s="4">
        <v>0</v>
      </c>
      <c r="T615" s="4">
        <v>33022900</v>
      </c>
      <c r="U615" s="4">
        <v>28778582.806280673</v>
      </c>
    </row>
    <row r="616" spans="1:21" x14ac:dyDescent="0.25">
      <c r="A616" s="3" t="s">
        <v>730</v>
      </c>
      <c r="B616" s="3" t="s">
        <v>728</v>
      </c>
      <c r="C616" s="3" t="s">
        <v>729</v>
      </c>
      <c r="D616" s="3" t="s">
        <v>443</v>
      </c>
      <c r="E616" s="2" t="s">
        <v>732</v>
      </c>
      <c r="F616" t="s">
        <v>1960</v>
      </c>
      <c r="G616" s="4">
        <v>192418974</v>
      </c>
      <c r="H616" s="4">
        <v>202422748.71565494</v>
      </c>
      <c r="I616" s="4">
        <v>199535403</v>
      </c>
      <c r="J616" s="4">
        <v>199535403</v>
      </c>
      <c r="K616" s="4">
        <v>199535403</v>
      </c>
      <c r="L616" s="4">
        <v>189852904.85252139</v>
      </c>
      <c r="M616" s="4">
        <v>0</v>
      </c>
      <c r="N616" s="4">
        <v>0</v>
      </c>
      <c r="O616" s="4">
        <v>0</v>
      </c>
      <c r="P616" s="4">
        <v>199535403</v>
      </c>
      <c r="Q616" s="4">
        <v>179106514.01181263</v>
      </c>
      <c r="R616" s="4">
        <v>0</v>
      </c>
      <c r="S616" s="4">
        <v>0</v>
      </c>
      <c r="T616" s="4">
        <v>199535403</v>
      </c>
      <c r="U616" s="4">
        <v>173889819.42894429</v>
      </c>
    </row>
    <row r="617" spans="1:21" x14ac:dyDescent="0.25">
      <c r="A617" s="3" t="s">
        <v>730</v>
      </c>
      <c r="B617" s="3" t="s">
        <v>728</v>
      </c>
      <c r="C617" s="3" t="s">
        <v>729</v>
      </c>
      <c r="D617" s="3" t="s">
        <v>443</v>
      </c>
      <c r="E617" s="2" t="s">
        <v>733</v>
      </c>
      <c r="F617" t="s">
        <v>1961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</row>
    <row r="618" spans="1:21" x14ac:dyDescent="0.25">
      <c r="A618" s="3" t="s">
        <v>730</v>
      </c>
      <c r="B618" s="3" t="s">
        <v>728</v>
      </c>
      <c r="C618" s="3" t="s">
        <v>729</v>
      </c>
      <c r="D618" s="3" t="s">
        <v>443</v>
      </c>
      <c r="E618" s="2" t="s">
        <v>734</v>
      </c>
      <c r="F618" t="s">
        <v>1962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</row>
    <row r="619" spans="1:21" x14ac:dyDescent="0.25">
      <c r="A619" s="3" t="s">
        <v>730</v>
      </c>
      <c r="B619" s="3" t="s">
        <v>728</v>
      </c>
      <c r="C619" s="3" t="s">
        <v>729</v>
      </c>
      <c r="D619" s="3" t="s">
        <v>443</v>
      </c>
      <c r="E619" s="2" t="s">
        <v>735</v>
      </c>
      <c r="F619" t="s">
        <v>1963</v>
      </c>
      <c r="G619" s="4">
        <v>109077835</v>
      </c>
      <c r="H619" s="4">
        <v>114748741.90241069</v>
      </c>
      <c r="I619" s="4">
        <v>92877687</v>
      </c>
      <c r="J619" s="4">
        <v>92877687</v>
      </c>
      <c r="K619" s="4">
        <v>92877687</v>
      </c>
      <c r="L619" s="4">
        <v>88370777.354900092</v>
      </c>
      <c r="M619" s="4">
        <v>88528944</v>
      </c>
      <c r="N619" s="4">
        <v>88528944</v>
      </c>
      <c r="O619" s="4">
        <v>84233058.039961934</v>
      </c>
      <c r="P619" s="4">
        <v>92877687</v>
      </c>
      <c r="Q619" s="4">
        <v>83368657.881981224</v>
      </c>
      <c r="R619" s="4">
        <v>139542000</v>
      </c>
      <c r="S619" s="4">
        <v>125255372.24206954</v>
      </c>
      <c r="T619" s="4">
        <v>92877687</v>
      </c>
      <c r="U619" s="4">
        <v>80940444.545612827</v>
      </c>
    </row>
    <row r="620" spans="1:21" x14ac:dyDescent="0.25">
      <c r="A620" s="3" t="s">
        <v>730</v>
      </c>
      <c r="B620" s="3" t="s">
        <v>728</v>
      </c>
      <c r="C620" s="3" t="s">
        <v>729</v>
      </c>
      <c r="D620" s="3" t="s">
        <v>443</v>
      </c>
      <c r="E620" s="2" t="s">
        <v>736</v>
      </c>
      <c r="F620" t="s">
        <v>1964</v>
      </c>
      <c r="G620" s="4">
        <v>150924134</v>
      </c>
      <c r="H620" s="4">
        <v>158770610.90560555</v>
      </c>
      <c r="I620" s="4">
        <v>57722331</v>
      </c>
      <c r="J620" s="4">
        <v>57722331</v>
      </c>
      <c r="K620" s="4">
        <v>54720769.788000003</v>
      </c>
      <c r="L620" s="4">
        <v>52065432.71931494</v>
      </c>
      <c r="M620" s="4">
        <v>1564941220</v>
      </c>
      <c r="N620" s="4">
        <v>2500000</v>
      </c>
      <c r="O620" s="4">
        <v>1489002112.2740247</v>
      </c>
      <c r="P620" s="4">
        <v>53024425.924571998</v>
      </c>
      <c r="Q620" s="4">
        <v>47595664.438694499</v>
      </c>
      <c r="R620" s="4">
        <v>0</v>
      </c>
      <c r="S620" s="4">
        <v>0</v>
      </c>
      <c r="T620" s="4">
        <v>51433693.146834798</v>
      </c>
      <c r="U620" s="4">
        <v>44823101.461683132</v>
      </c>
    </row>
    <row r="621" spans="1:21" x14ac:dyDescent="0.25">
      <c r="A621" s="3" t="s">
        <v>730</v>
      </c>
      <c r="B621" s="3" t="s">
        <v>728</v>
      </c>
      <c r="C621" s="3" t="s">
        <v>729</v>
      </c>
      <c r="D621" s="3" t="s">
        <v>443</v>
      </c>
      <c r="E621" s="2" t="s">
        <v>737</v>
      </c>
      <c r="F621" t="s">
        <v>1965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783146687</v>
      </c>
      <c r="N621" s="4">
        <v>783146687</v>
      </c>
      <c r="O621" s="4">
        <v>745144326.35585153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</row>
    <row r="622" spans="1:21" x14ac:dyDescent="0.25">
      <c r="A622" s="3" t="s">
        <v>730</v>
      </c>
      <c r="B622" s="3" t="s">
        <v>728</v>
      </c>
      <c r="C622" s="3" t="s">
        <v>729</v>
      </c>
      <c r="D622" s="3" t="s">
        <v>443</v>
      </c>
      <c r="E622" s="2" t="s">
        <v>738</v>
      </c>
      <c r="F622" t="s">
        <v>1966</v>
      </c>
      <c r="G622" s="4">
        <v>664410371</v>
      </c>
      <c r="H622" s="4">
        <v>698952763.21870458</v>
      </c>
      <c r="I622" s="4">
        <v>550402082</v>
      </c>
      <c r="J622" s="4">
        <v>550402082</v>
      </c>
      <c r="K622" s="4">
        <v>521781173.736</v>
      </c>
      <c r="L622" s="4">
        <v>496461630.5765937</v>
      </c>
      <c r="M622" s="4">
        <v>0</v>
      </c>
      <c r="N622" s="4">
        <v>519287000</v>
      </c>
      <c r="O622" s="4">
        <v>0</v>
      </c>
      <c r="P622" s="4">
        <v>505605957.35018402</v>
      </c>
      <c r="Q622" s="4">
        <v>453840867.95162201</v>
      </c>
      <c r="R622" s="4">
        <v>0</v>
      </c>
      <c r="S622" s="4">
        <v>0</v>
      </c>
      <c r="T622" s="4">
        <v>490437778.62967801</v>
      </c>
      <c r="U622" s="4">
        <v>427403535.83793479</v>
      </c>
    </row>
    <row r="623" spans="1:21" x14ac:dyDescent="0.25">
      <c r="A623" s="3" t="s">
        <v>730</v>
      </c>
      <c r="B623" s="3" t="s">
        <v>728</v>
      </c>
      <c r="C623" s="3" t="s">
        <v>729</v>
      </c>
      <c r="D623" s="3" t="s">
        <v>443</v>
      </c>
      <c r="E623" s="2" t="s">
        <v>739</v>
      </c>
      <c r="F623" t="s">
        <v>1967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</row>
    <row r="624" spans="1:21" x14ac:dyDescent="0.25">
      <c r="A624" s="3" t="s">
        <v>730</v>
      </c>
      <c r="B624" s="3" t="s">
        <v>728</v>
      </c>
      <c r="C624" s="3" t="s">
        <v>729</v>
      </c>
      <c r="D624" s="3" t="s">
        <v>443</v>
      </c>
      <c r="E624" s="2" t="s">
        <v>740</v>
      </c>
      <c r="F624" t="s">
        <v>1968</v>
      </c>
      <c r="G624" s="4">
        <v>3015578</v>
      </c>
      <c r="H624" s="4">
        <v>3172356.5251234388</v>
      </c>
      <c r="I624" s="4">
        <v>2583505</v>
      </c>
      <c r="J624" s="4">
        <v>2583505</v>
      </c>
      <c r="K624" s="4">
        <v>2583505</v>
      </c>
      <c r="L624" s="4">
        <v>2458139.8667935301</v>
      </c>
      <c r="M624" s="4">
        <v>0</v>
      </c>
      <c r="N624" s="4">
        <v>412005759891</v>
      </c>
      <c r="O624" s="4">
        <v>0</v>
      </c>
      <c r="P624" s="4">
        <v>2583505</v>
      </c>
      <c r="Q624" s="4">
        <v>2318999.8743335186</v>
      </c>
      <c r="R624" s="4">
        <v>0</v>
      </c>
      <c r="S624" s="4">
        <v>0</v>
      </c>
      <c r="T624" s="4">
        <v>2583505</v>
      </c>
      <c r="U624" s="4">
        <v>2251456.1886733188</v>
      </c>
    </row>
    <row r="625" spans="1:21" x14ac:dyDescent="0.25">
      <c r="A625" s="3" t="s">
        <v>730</v>
      </c>
      <c r="B625" s="3" t="s">
        <v>728</v>
      </c>
      <c r="C625" s="3" t="s">
        <v>729</v>
      </c>
      <c r="D625" s="3" t="s">
        <v>443</v>
      </c>
      <c r="E625" s="2" t="s">
        <v>741</v>
      </c>
      <c r="F625" t="s">
        <v>1969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</row>
    <row r="626" spans="1:21" x14ac:dyDescent="0.25">
      <c r="A626" s="3" t="s">
        <v>730</v>
      </c>
      <c r="B626" s="3" t="s">
        <v>728</v>
      </c>
      <c r="C626" s="3" t="s">
        <v>729</v>
      </c>
      <c r="D626" s="3" t="s">
        <v>443</v>
      </c>
      <c r="E626" s="2" t="s">
        <v>742</v>
      </c>
      <c r="F626" t="s">
        <v>1970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</row>
    <row r="627" spans="1:21" x14ac:dyDescent="0.25">
      <c r="A627" s="3" t="s">
        <v>730</v>
      </c>
      <c r="B627" s="3" t="s">
        <v>728</v>
      </c>
      <c r="C627" s="3" t="s">
        <v>729</v>
      </c>
      <c r="D627" s="3" t="s">
        <v>443</v>
      </c>
      <c r="E627" s="2" t="s">
        <v>743</v>
      </c>
      <c r="F627" t="s">
        <v>1971</v>
      </c>
      <c r="G627" s="4">
        <v>203714460</v>
      </c>
      <c r="H627" s="4">
        <v>214305481.88207957</v>
      </c>
      <c r="I627" s="4">
        <v>194479280</v>
      </c>
      <c r="J627" s="4">
        <v>194479280</v>
      </c>
      <c r="K627" s="4">
        <v>184366357.44</v>
      </c>
      <c r="L627" s="4">
        <v>175419940.47573739</v>
      </c>
      <c r="M627" s="4">
        <v>191990196</v>
      </c>
      <c r="N627" s="4">
        <v>184204936</v>
      </c>
      <c r="O627" s="4">
        <v>182673830.6374881</v>
      </c>
      <c r="P627" s="4">
        <v>178651000.35936001</v>
      </c>
      <c r="Q627" s="4">
        <v>160360304.07640523</v>
      </c>
      <c r="R627" s="4">
        <v>0</v>
      </c>
      <c r="S627" s="4">
        <v>0</v>
      </c>
      <c r="T627" s="4">
        <v>173291470.34857899</v>
      </c>
      <c r="U627" s="4">
        <v>151018927.13991541</v>
      </c>
    </row>
    <row r="628" spans="1:21" x14ac:dyDescent="0.25">
      <c r="A628" s="3" t="s">
        <v>730</v>
      </c>
      <c r="B628" s="3" t="s">
        <v>728</v>
      </c>
      <c r="C628" s="3" t="s">
        <v>729</v>
      </c>
      <c r="D628" s="3" t="s">
        <v>443</v>
      </c>
      <c r="E628" s="2" t="s">
        <v>744</v>
      </c>
      <c r="F628" t="s">
        <v>1972</v>
      </c>
      <c r="G628" s="4">
        <v>63694077979</v>
      </c>
      <c r="H628" s="4">
        <v>67005504048.776642</v>
      </c>
      <c r="I628" s="4">
        <v>52455873944</v>
      </c>
      <c r="J628" s="4">
        <v>52455873944</v>
      </c>
      <c r="K628" s="4">
        <v>49728168498.912003</v>
      </c>
      <c r="L628" s="4">
        <v>47315098476.605141</v>
      </c>
      <c r="M628" s="4">
        <v>73636641281</v>
      </c>
      <c r="N628" s="4">
        <v>73636641281</v>
      </c>
      <c r="O628" s="4">
        <v>70063407498.572784</v>
      </c>
      <c r="P628" s="4">
        <v>48186595275.445702</v>
      </c>
      <c r="Q628" s="4">
        <v>43253141909.273918</v>
      </c>
      <c r="R628" s="4">
        <v>0</v>
      </c>
      <c r="S628" s="4">
        <v>0</v>
      </c>
      <c r="T628" s="4">
        <v>46740997417.182404</v>
      </c>
      <c r="U628" s="4">
        <v>40733541409.70462</v>
      </c>
    </row>
    <row r="629" spans="1:21" x14ac:dyDescent="0.25">
      <c r="A629" s="3" t="s">
        <v>730</v>
      </c>
      <c r="B629" s="3" t="s">
        <v>728</v>
      </c>
      <c r="C629" s="3" t="s">
        <v>729</v>
      </c>
      <c r="D629" s="3" t="s">
        <v>443</v>
      </c>
      <c r="E629" s="2" t="s">
        <v>745</v>
      </c>
      <c r="F629" t="s">
        <v>1973</v>
      </c>
      <c r="G629" s="4">
        <v>55783671</v>
      </c>
      <c r="H629" s="4">
        <v>58683838.618065633</v>
      </c>
      <c r="I629" s="4">
        <v>60929049</v>
      </c>
      <c r="J629" s="4">
        <v>60929049</v>
      </c>
      <c r="K629" s="4">
        <v>60929049</v>
      </c>
      <c r="L629" s="4">
        <v>57972453.853472881</v>
      </c>
      <c r="M629" s="4">
        <v>69475880</v>
      </c>
      <c r="N629" s="4">
        <v>0</v>
      </c>
      <c r="O629" s="4">
        <v>66104548.049476683</v>
      </c>
      <c r="P629" s="4">
        <v>60929049</v>
      </c>
      <c r="Q629" s="4">
        <v>54690994.201389506</v>
      </c>
      <c r="R629" s="4">
        <v>0</v>
      </c>
      <c r="S629" s="4">
        <v>0</v>
      </c>
      <c r="T629" s="4">
        <v>60929049</v>
      </c>
      <c r="U629" s="4">
        <v>53098052.622708261</v>
      </c>
    </row>
    <row r="630" spans="1:21" x14ac:dyDescent="0.25">
      <c r="A630" s="3" t="s">
        <v>730</v>
      </c>
      <c r="B630" s="3" t="s">
        <v>728</v>
      </c>
      <c r="C630" s="3" t="s">
        <v>729</v>
      </c>
      <c r="D630" s="3" t="s">
        <v>443</v>
      </c>
      <c r="E630" s="2" t="s">
        <v>746</v>
      </c>
      <c r="F630" t="s">
        <v>1974</v>
      </c>
      <c r="G630" s="4">
        <v>77007569</v>
      </c>
      <c r="H630" s="4">
        <v>81011157.397037461</v>
      </c>
      <c r="I630" s="4">
        <v>34536128</v>
      </c>
      <c r="J630" s="4">
        <v>34536128</v>
      </c>
      <c r="K630" s="4">
        <v>34536128</v>
      </c>
      <c r="L630" s="4">
        <v>32860254.995242625</v>
      </c>
      <c r="M630" s="4">
        <v>37018032</v>
      </c>
      <c r="N630" s="4">
        <v>37018032</v>
      </c>
      <c r="O630" s="4">
        <v>35221724.072312079</v>
      </c>
      <c r="P630" s="4">
        <v>34536128</v>
      </c>
      <c r="Q630" s="4">
        <v>31000240.561549645</v>
      </c>
      <c r="R630" s="4">
        <v>0</v>
      </c>
      <c r="S630" s="4">
        <v>0</v>
      </c>
      <c r="T630" s="4">
        <v>34536128</v>
      </c>
      <c r="U630" s="4">
        <v>30097320.933543343</v>
      </c>
    </row>
    <row r="631" spans="1:21" x14ac:dyDescent="0.25">
      <c r="A631" s="3" t="s">
        <v>730</v>
      </c>
      <c r="B631" s="3" t="s">
        <v>728</v>
      </c>
      <c r="C631" s="3" t="s">
        <v>729</v>
      </c>
      <c r="D631" s="3" t="s">
        <v>443</v>
      </c>
      <c r="E631" s="2" t="s">
        <v>747</v>
      </c>
      <c r="F631" t="s">
        <v>1975</v>
      </c>
      <c r="G631" s="4">
        <v>77007569</v>
      </c>
      <c r="H631" s="4">
        <v>81011157.397037461</v>
      </c>
      <c r="I631" s="4">
        <v>34536128</v>
      </c>
      <c r="J631" s="4">
        <v>34536128</v>
      </c>
      <c r="K631" s="4">
        <v>32740249.344000001</v>
      </c>
      <c r="L631" s="4">
        <v>31151521.735490009</v>
      </c>
      <c r="M631" s="4">
        <v>110556373</v>
      </c>
      <c r="N631" s="4">
        <v>110556373</v>
      </c>
      <c r="O631" s="4">
        <v>105191601.3320647</v>
      </c>
      <c r="P631" s="4">
        <v>31725301.614335999</v>
      </c>
      <c r="Q631" s="4">
        <v>28477192.982726242</v>
      </c>
      <c r="R631" s="4">
        <v>0</v>
      </c>
      <c r="S631" s="4">
        <v>0</v>
      </c>
      <c r="T631" s="4">
        <v>30773542.565905899</v>
      </c>
      <c r="U631" s="4">
        <v>26818327.372081976</v>
      </c>
    </row>
    <row r="632" spans="1:21" x14ac:dyDescent="0.25">
      <c r="A632" s="3" t="s">
        <v>751</v>
      </c>
      <c r="B632" s="3" t="s">
        <v>749</v>
      </c>
      <c r="C632" s="3" t="s">
        <v>750</v>
      </c>
      <c r="D632" s="3" t="s">
        <v>443</v>
      </c>
      <c r="E632" s="2" t="s">
        <v>748</v>
      </c>
      <c r="F632" t="s">
        <v>1958</v>
      </c>
      <c r="G632" s="4">
        <v>10895333</v>
      </c>
      <c r="H632" s="4">
        <v>11461776.394423466</v>
      </c>
      <c r="I632" s="4">
        <v>12105607</v>
      </c>
      <c r="J632" s="4">
        <v>12105607</v>
      </c>
      <c r="K632" s="4">
        <v>12468775.210000001</v>
      </c>
      <c r="L632" s="4">
        <v>11863725.223596575</v>
      </c>
      <c r="M632" s="4">
        <v>0</v>
      </c>
      <c r="N632" s="4">
        <v>170284000</v>
      </c>
      <c r="O632" s="4">
        <v>0</v>
      </c>
      <c r="P632" s="4">
        <v>12842838.4663</v>
      </c>
      <c r="Q632" s="4">
        <v>11527959.415381577</v>
      </c>
      <c r="R632" s="4">
        <v>0</v>
      </c>
      <c r="S632" s="4">
        <v>0</v>
      </c>
      <c r="T632" s="4">
        <v>13228123.620289</v>
      </c>
      <c r="U632" s="4">
        <v>11527959.415381575</v>
      </c>
    </row>
    <row r="633" spans="1:21" x14ac:dyDescent="0.25">
      <c r="A633" s="3" t="s">
        <v>751</v>
      </c>
      <c r="B633" s="3" t="s">
        <v>749</v>
      </c>
      <c r="C633" s="3" t="s">
        <v>750</v>
      </c>
      <c r="D633" s="3" t="s">
        <v>443</v>
      </c>
      <c r="E633" s="2" t="s">
        <v>752</v>
      </c>
      <c r="F633" t="s">
        <v>1959</v>
      </c>
      <c r="G633" s="4">
        <v>40552875</v>
      </c>
      <c r="H633" s="4">
        <v>42661200.47923322</v>
      </c>
      <c r="I633" s="4">
        <v>54897125</v>
      </c>
      <c r="J633" s="4">
        <v>54897125</v>
      </c>
      <c r="K633" s="4">
        <v>56544038.75</v>
      </c>
      <c r="L633" s="4">
        <v>53800227.164605133</v>
      </c>
      <c r="M633" s="4">
        <v>0</v>
      </c>
      <c r="N633" s="4">
        <v>53400000</v>
      </c>
      <c r="O633" s="4">
        <v>0</v>
      </c>
      <c r="P633" s="4">
        <v>58240359.912500001</v>
      </c>
      <c r="Q633" s="4">
        <v>52277579.225984238</v>
      </c>
      <c r="R633" s="4">
        <v>0</v>
      </c>
      <c r="S633" s="4">
        <v>0</v>
      </c>
      <c r="T633" s="4">
        <v>59987570.709875003</v>
      </c>
      <c r="U633" s="4">
        <v>52277579.225984231</v>
      </c>
    </row>
    <row r="634" spans="1:21" x14ac:dyDescent="0.25">
      <c r="A634" s="3" t="s">
        <v>751</v>
      </c>
      <c r="B634" s="3" t="s">
        <v>749</v>
      </c>
      <c r="C634" s="3" t="s">
        <v>750</v>
      </c>
      <c r="D634" s="3" t="s">
        <v>443</v>
      </c>
      <c r="E634" s="2" t="s">
        <v>753</v>
      </c>
      <c r="F634" t="s">
        <v>1960</v>
      </c>
      <c r="G634" s="4">
        <v>108407956</v>
      </c>
      <c r="H634" s="4">
        <v>114044036.19866395</v>
      </c>
      <c r="I634" s="4">
        <v>140607890</v>
      </c>
      <c r="J634" s="4">
        <v>140607890</v>
      </c>
      <c r="K634" s="4">
        <v>144826126.69999999</v>
      </c>
      <c r="L634" s="4">
        <v>137798407.8972407</v>
      </c>
      <c r="M634" s="4">
        <v>0</v>
      </c>
      <c r="N634" s="4">
        <v>0</v>
      </c>
      <c r="O634" s="4">
        <v>0</v>
      </c>
      <c r="P634" s="4">
        <v>149170910.50099999</v>
      </c>
      <c r="Q634" s="4">
        <v>133898452.95675276</v>
      </c>
      <c r="R634" s="4">
        <v>0</v>
      </c>
      <c r="S634" s="4">
        <v>0</v>
      </c>
      <c r="T634" s="4">
        <v>153646037.81603</v>
      </c>
      <c r="U634" s="4">
        <v>133898452.95675276</v>
      </c>
    </row>
    <row r="635" spans="1:21" x14ac:dyDescent="0.25">
      <c r="A635" s="3" t="s">
        <v>751</v>
      </c>
      <c r="B635" s="3" t="s">
        <v>749</v>
      </c>
      <c r="C635" s="3" t="s">
        <v>750</v>
      </c>
      <c r="D635" s="3" t="s">
        <v>443</v>
      </c>
      <c r="E635" s="2" t="s">
        <v>754</v>
      </c>
      <c r="F635" t="s">
        <v>1961</v>
      </c>
      <c r="G635" s="4"/>
      <c r="H635" s="4"/>
      <c r="I635" s="4"/>
      <c r="J635" s="4"/>
      <c r="K635" s="4">
        <v>0</v>
      </c>
      <c r="L635" s="4">
        <v>0</v>
      </c>
      <c r="M635" s="4">
        <v>59607872</v>
      </c>
      <c r="N635" s="4">
        <v>0</v>
      </c>
      <c r="O635" s="4">
        <v>56715387.250237867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</row>
    <row r="636" spans="1:21" x14ac:dyDescent="0.25">
      <c r="A636" s="3" t="s">
        <v>751</v>
      </c>
      <c r="B636" s="3" t="s">
        <v>749</v>
      </c>
      <c r="C636" s="3" t="s">
        <v>750</v>
      </c>
      <c r="D636" s="3" t="s">
        <v>443</v>
      </c>
      <c r="E636" s="2" t="s">
        <v>755</v>
      </c>
      <c r="F636" t="s">
        <v>1962</v>
      </c>
      <c r="G636" s="4"/>
      <c r="H636" s="4"/>
      <c r="I636" s="4"/>
      <c r="J636" s="4"/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</row>
    <row r="637" spans="1:21" x14ac:dyDescent="0.25">
      <c r="A637" s="3" t="s">
        <v>751</v>
      </c>
      <c r="B637" s="3" t="s">
        <v>749</v>
      </c>
      <c r="C637" s="3" t="s">
        <v>750</v>
      </c>
      <c r="D637" s="3" t="s">
        <v>443</v>
      </c>
      <c r="E637" s="2" t="s">
        <v>756</v>
      </c>
      <c r="F637" t="s">
        <v>1963</v>
      </c>
      <c r="G637" s="4">
        <v>9790817</v>
      </c>
      <c r="H637" s="4">
        <v>10299837.111240197</v>
      </c>
      <c r="I637" s="4">
        <v>7967615</v>
      </c>
      <c r="J637" s="4">
        <v>7967615</v>
      </c>
      <c r="K637" s="4">
        <v>8381930.9800000004</v>
      </c>
      <c r="L637" s="4">
        <v>7975195.9847764038</v>
      </c>
      <c r="M637" s="4">
        <v>35834919</v>
      </c>
      <c r="N637" s="4">
        <v>4041759</v>
      </c>
      <c r="O637" s="4">
        <v>34096021.883920074</v>
      </c>
      <c r="P637" s="4">
        <v>8717208.2192000002</v>
      </c>
      <c r="Q637" s="4">
        <v>7824720.5888372259</v>
      </c>
      <c r="R637" s="4">
        <v>66842000</v>
      </c>
      <c r="S637" s="4">
        <v>59998563.811643891</v>
      </c>
      <c r="T637" s="4">
        <v>8978724.4657760002</v>
      </c>
      <c r="U637" s="4">
        <v>7824720.588837225</v>
      </c>
    </row>
    <row r="638" spans="1:21" x14ac:dyDescent="0.25">
      <c r="A638" s="3" t="s">
        <v>751</v>
      </c>
      <c r="B638" s="3" t="s">
        <v>749</v>
      </c>
      <c r="C638" s="3" t="s">
        <v>750</v>
      </c>
      <c r="D638" s="3" t="s">
        <v>443</v>
      </c>
      <c r="E638" s="2" t="s">
        <v>757</v>
      </c>
      <c r="F638" t="s">
        <v>1964</v>
      </c>
      <c r="G638" s="4">
        <v>174924820</v>
      </c>
      <c r="H638" s="4">
        <v>184019081.62648851</v>
      </c>
      <c r="I638" s="4">
        <v>168650384</v>
      </c>
      <c r="J638" s="4">
        <v>168650384</v>
      </c>
      <c r="K638" s="4">
        <v>177420203.96799999</v>
      </c>
      <c r="L638" s="4">
        <v>168810850.58801141</v>
      </c>
      <c r="M638" s="4">
        <v>23068829</v>
      </c>
      <c r="N638" s="4">
        <v>273366575</v>
      </c>
      <c r="O638" s="4">
        <v>21949409.134157944</v>
      </c>
      <c r="P638" s="4">
        <v>184517012.12672001</v>
      </c>
      <c r="Q638" s="4">
        <v>165625740.19955838</v>
      </c>
      <c r="R638" s="4">
        <v>0</v>
      </c>
      <c r="S638" s="4">
        <v>0</v>
      </c>
      <c r="T638" s="4">
        <v>190052522.490522</v>
      </c>
      <c r="U638" s="4">
        <v>165625740.19955871</v>
      </c>
    </row>
    <row r="639" spans="1:21" x14ac:dyDescent="0.25">
      <c r="A639" s="3" t="s">
        <v>751</v>
      </c>
      <c r="B639" s="3" t="s">
        <v>749</v>
      </c>
      <c r="C639" s="3" t="s">
        <v>750</v>
      </c>
      <c r="D639" s="3" t="s">
        <v>443</v>
      </c>
      <c r="E639" s="2" t="s">
        <v>758</v>
      </c>
      <c r="F639" t="s">
        <v>1965</v>
      </c>
      <c r="G639" s="4"/>
      <c r="H639" s="4"/>
      <c r="I639" s="4"/>
      <c r="J639" s="4"/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</row>
    <row r="640" spans="1:21" x14ac:dyDescent="0.25">
      <c r="A640" s="3" t="s">
        <v>751</v>
      </c>
      <c r="B640" s="3" t="s">
        <v>749</v>
      </c>
      <c r="C640" s="3" t="s">
        <v>750</v>
      </c>
      <c r="D640" s="3" t="s">
        <v>443</v>
      </c>
      <c r="E640" s="2" t="s">
        <v>759</v>
      </c>
      <c r="F640" t="s">
        <v>1966</v>
      </c>
      <c r="G640" s="4">
        <v>1964250</v>
      </c>
      <c r="H640" s="4">
        <v>2066370.4618065639</v>
      </c>
      <c r="I640" s="4">
        <v>9514012</v>
      </c>
      <c r="J640" s="4">
        <v>9514012</v>
      </c>
      <c r="K640" s="4">
        <v>10008740.624</v>
      </c>
      <c r="L640" s="4">
        <v>9523064.342530923</v>
      </c>
      <c r="M640" s="4">
        <v>24520000</v>
      </c>
      <c r="N640" s="4">
        <v>0</v>
      </c>
      <c r="O640" s="4">
        <v>23330161.750713605</v>
      </c>
      <c r="P640" s="4">
        <v>10409090.24896</v>
      </c>
      <c r="Q640" s="4">
        <v>9343383.8832378853</v>
      </c>
      <c r="R640" s="4">
        <v>0</v>
      </c>
      <c r="S640" s="4">
        <v>0</v>
      </c>
      <c r="T640" s="4">
        <v>10721362.9564288</v>
      </c>
      <c r="U640" s="4">
        <v>9343383.8832378853</v>
      </c>
    </row>
    <row r="641" spans="1:21" x14ac:dyDescent="0.25">
      <c r="A641" s="3" t="s">
        <v>751</v>
      </c>
      <c r="B641" s="3" t="s">
        <v>749</v>
      </c>
      <c r="C641" s="3" t="s">
        <v>750</v>
      </c>
      <c r="D641" s="3" t="s">
        <v>443</v>
      </c>
      <c r="E641" s="2" t="s">
        <v>760</v>
      </c>
      <c r="F641" t="s">
        <v>1967</v>
      </c>
      <c r="G641" s="4"/>
      <c r="H641" s="4"/>
      <c r="I641" s="4"/>
      <c r="J641" s="4"/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</row>
    <row r="642" spans="1:21" x14ac:dyDescent="0.25">
      <c r="A642" s="3" t="s">
        <v>751</v>
      </c>
      <c r="B642" s="3" t="s">
        <v>749</v>
      </c>
      <c r="C642" s="3" t="s">
        <v>750</v>
      </c>
      <c r="D642" s="3" t="s">
        <v>443</v>
      </c>
      <c r="E642" s="2" t="s">
        <v>761</v>
      </c>
      <c r="F642" t="s">
        <v>1968</v>
      </c>
      <c r="G642" s="4"/>
      <c r="H642" s="4"/>
      <c r="I642" s="4"/>
      <c r="J642" s="4"/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</row>
    <row r="643" spans="1:21" x14ac:dyDescent="0.25">
      <c r="A643" s="3" t="s">
        <v>751</v>
      </c>
      <c r="B643" s="3" t="s">
        <v>749</v>
      </c>
      <c r="C643" s="3" t="s">
        <v>750</v>
      </c>
      <c r="D643" s="3" t="s">
        <v>443</v>
      </c>
      <c r="E643" s="2" t="s">
        <v>762</v>
      </c>
      <c r="F643" t="s">
        <v>1969</v>
      </c>
      <c r="G643" s="4">
        <v>820846229</v>
      </c>
      <c r="H643" s="4">
        <v>863521650.14173675</v>
      </c>
      <c r="I643" s="4">
        <v>366234252</v>
      </c>
      <c r="J643" s="4">
        <v>366234252</v>
      </c>
      <c r="K643" s="4">
        <v>385278433.10399997</v>
      </c>
      <c r="L643" s="4">
        <v>366582714.65651757</v>
      </c>
      <c r="M643" s="4">
        <v>0</v>
      </c>
      <c r="N643" s="4">
        <v>596953551</v>
      </c>
      <c r="O643" s="4">
        <v>0</v>
      </c>
      <c r="P643" s="4">
        <v>400689570.42816001</v>
      </c>
      <c r="Q643" s="4">
        <v>359666059.66299838</v>
      </c>
      <c r="R643" s="4">
        <v>0</v>
      </c>
      <c r="S643" s="4">
        <v>0</v>
      </c>
      <c r="T643" s="4">
        <v>412710257.54100502</v>
      </c>
      <c r="U643" s="4">
        <v>359666059.66299856</v>
      </c>
    </row>
    <row r="644" spans="1:21" x14ac:dyDescent="0.25">
      <c r="A644" s="3" t="s">
        <v>751</v>
      </c>
      <c r="B644" s="3" t="s">
        <v>749</v>
      </c>
      <c r="C644" s="3" t="s">
        <v>750</v>
      </c>
      <c r="D644" s="3" t="s">
        <v>443</v>
      </c>
      <c r="E644" s="2" t="s">
        <v>763</v>
      </c>
      <c r="F644" t="s">
        <v>1970</v>
      </c>
      <c r="G644" s="4"/>
      <c r="H644" s="4"/>
      <c r="I644" s="4"/>
      <c r="J644" s="4"/>
      <c r="K644" s="4">
        <v>0</v>
      </c>
      <c r="L644" s="4">
        <v>0</v>
      </c>
      <c r="M644" s="4">
        <v>1775605</v>
      </c>
      <c r="N644" s="4">
        <v>0</v>
      </c>
      <c r="O644" s="4">
        <v>1689443.3872502379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</row>
    <row r="645" spans="1:21" x14ac:dyDescent="0.25">
      <c r="A645" s="3" t="s">
        <v>751</v>
      </c>
      <c r="B645" s="3" t="s">
        <v>749</v>
      </c>
      <c r="C645" s="3" t="s">
        <v>750</v>
      </c>
      <c r="D645" s="3" t="s">
        <v>443</v>
      </c>
      <c r="E645" s="2" t="s">
        <v>764</v>
      </c>
      <c r="F645" t="s">
        <v>1971</v>
      </c>
      <c r="G645" s="4">
        <v>13270630</v>
      </c>
      <c r="H645" s="4">
        <v>13960564.002323555</v>
      </c>
      <c r="I645" s="4">
        <v>15923540</v>
      </c>
      <c r="J645" s="4">
        <v>15923540</v>
      </c>
      <c r="K645" s="4">
        <v>16751564.08</v>
      </c>
      <c r="L645" s="4">
        <v>15938690.846812559</v>
      </c>
      <c r="M645" s="4">
        <v>221841349</v>
      </c>
      <c r="N645" s="4">
        <v>27550220</v>
      </c>
      <c r="O645" s="4">
        <v>211076450.04757375</v>
      </c>
      <c r="P645" s="4">
        <v>17421626.643199999</v>
      </c>
      <c r="Q645" s="4">
        <v>15637960.830834962</v>
      </c>
      <c r="R645" s="4">
        <v>0</v>
      </c>
      <c r="S645" s="4">
        <v>0</v>
      </c>
      <c r="T645" s="4">
        <v>17944275.442496002</v>
      </c>
      <c r="U645" s="4">
        <v>15637960.830834964</v>
      </c>
    </row>
    <row r="646" spans="1:21" x14ac:dyDescent="0.25">
      <c r="A646" s="3" t="s">
        <v>751</v>
      </c>
      <c r="B646" s="3" t="s">
        <v>749</v>
      </c>
      <c r="C646" s="3" t="s">
        <v>750</v>
      </c>
      <c r="D646" s="3" t="s">
        <v>443</v>
      </c>
      <c r="E646" s="2" t="s">
        <v>765</v>
      </c>
      <c r="F646" t="s">
        <v>1972</v>
      </c>
      <c r="G646" s="4">
        <v>40756173388</v>
      </c>
      <c r="H646" s="4">
        <v>42875068257.721748</v>
      </c>
      <c r="I646" s="4">
        <v>37244161043</v>
      </c>
      <c r="J646" s="4">
        <v>37244161043</v>
      </c>
      <c r="K646" s="4">
        <v>39180857417.236</v>
      </c>
      <c r="L646" s="4">
        <v>37279597923.15509</v>
      </c>
      <c r="M646" s="4">
        <v>51907177180</v>
      </c>
      <c r="N646" s="4">
        <v>51907177180</v>
      </c>
      <c r="O646" s="4">
        <v>49388370294.957184</v>
      </c>
      <c r="P646" s="4">
        <v>40748091713.9254</v>
      </c>
      <c r="Q646" s="4">
        <v>36576209283.09552</v>
      </c>
      <c r="R646" s="4">
        <v>0</v>
      </c>
      <c r="S646" s="4">
        <v>0</v>
      </c>
      <c r="T646" s="4">
        <v>41970534465.343201</v>
      </c>
      <c r="U646" s="4">
        <v>36576209283.095551</v>
      </c>
    </row>
    <row r="647" spans="1:21" x14ac:dyDescent="0.25">
      <c r="A647" s="3" t="s">
        <v>751</v>
      </c>
      <c r="B647" s="3" t="s">
        <v>749</v>
      </c>
      <c r="C647" s="3" t="s">
        <v>750</v>
      </c>
      <c r="D647" s="3" t="s">
        <v>443</v>
      </c>
      <c r="E647" s="2" t="s">
        <v>766</v>
      </c>
      <c r="F647" t="s">
        <v>1973</v>
      </c>
      <c r="G647" s="4">
        <v>11325516</v>
      </c>
      <c r="H647" s="4">
        <v>11914324.412431018</v>
      </c>
      <c r="I647" s="4">
        <v>11451904</v>
      </c>
      <c r="J647" s="4">
        <v>11451904</v>
      </c>
      <c r="K647" s="4">
        <v>11795461.119999999</v>
      </c>
      <c r="L647" s="4">
        <v>11223083.843958134</v>
      </c>
      <c r="M647" s="4">
        <v>21241047</v>
      </c>
      <c r="N647" s="4">
        <v>0</v>
      </c>
      <c r="O647" s="4">
        <v>20210320.647002853</v>
      </c>
      <c r="P647" s="4">
        <v>12149324.953600001</v>
      </c>
      <c r="Q647" s="4">
        <v>10905449.395544225</v>
      </c>
      <c r="R647" s="4">
        <v>0</v>
      </c>
      <c r="S647" s="4">
        <v>0</v>
      </c>
      <c r="T647" s="4">
        <v>12513804.702207999</v>
      </c>
      <c r="U647" s="4">
        <v>10905449.395544223</v>
      </c>
    </row>
    <row r="648" spans="1:21" x14ac:dyDescent="0.25">
      <c r="A648" s="3" t="s">
        <v>751</v>
      </c>
      <c r="B648" s="3" t="s">
        <v>749</v>
      </c>
      <c r="C648" s="3" t="s">
        <v>750</v>
      </c>
      <c r="D648" s="3" t="s">
        <v>443</v>
      </c>
      <c r="E648" s="2" t="s">
        <v>767</v>
      </c>
      <c r="F648" t="s">
        <v>1974</v>
      </c>
      <c r="G648" s="4">
        <v>20398176</v>
      </c>
      <c r="H648" s="4">
        <v>21458667.868719138</v>
      </c>
      <c r="I648" s="4">
        <v>36803880</v>
      </c>
      <c r="J648" s="4">
        <v>36803880</v>
      </c>
      <c r="K648" s="4">
        <v>38717681.759999998</v>
      </c>
      <c r="L648" s="4">
        <v>36838897.963843957</v>
      </c>
      <c r="M648" s="4">
        <v>99679231</v>
      </c>
      <c r="N648" s="4">
        <v>49917984</v>
      </c>
      <c r="O648" s="4">
        <v>94842274.976213127</v>
      </c>
      <c r="P648" s="4">
        <v>40731001.211520001</v>
      </c>
      <c r="Q648" s="4">
        <v>36560868.545248911</v>
      </c>
      <c r="R648" s="4">
        <v>0</v>
      </c>
      <c r="S648" s="4">
        <v>0</v>
      </c>
      <c r="T648" s="4">
        <v>252532207.51142401</v>
      </c>
      <c r="U648" s="4">
        <v>220075131.04907107</v>
      </c>
    </row>
    <row r="649" spans="1:21" x14ac:dyDescent="0.25">
      <c r="A649" s="3" t="s">
        <v>751</v>
      </c>
      <c r="B649" s="3" t="s">
        <v>749</v>
      </c>
      <c r="C649" s="3" t="s">
        <v>750</v>
      </c>
      <c r="D649" s="3" t="s">
        <v>443</v>
      </c>
      <c r="E649" s="2" t="s">
        <v>768</v>
      </c>
      <c r="F649" t="s">
        <v>1975</v>
      </c>
      <c r="G649" s="4">
        <v>165902691</v>
      </c>
      <c r="H649" s="4">
        <v>174527896.25384837</v>
      </c>
      <c r="I649" s="4">
        <v>318583690</v>
      </c>
      <c r="J649" s="4">
        <v>318583690</v>
      </c>
      <c r="K649" s="4">
        <v>328141200.69999999</v>
      </c>
      <c r="L649" s="4">
        <v>312218078.68696475</v>
      </c>
      <c r="M649" s="4">
        <v>127094254</v>
      </c>
      <c r="N649" s="4">
        <v>127094254</v>
      </c>
      <c r="O649" s="4">
        <v>120926978.11607993</v>
      </c>
      <c r="P649" s="4">
        <v>337985436.72100002</v>
      </c>
      <c r="Q649" s="4">
        <v>303381717.96940917</v>
      </c>
      <c r="R649" s="4">
        <v>0</v>
      </c>
      <c r="S649" s="4">
        <v>0</v>
      </c>
      <c r="T649" s="4">
        <v>348124999.82262999</v>
      </c>
      <c r="U649" s="4">
        <v>303381717.96940917</v>
      </c>
    </row>
    <row r="650" spans="1:21" x14ac:dyDescent="0.25">
      <c r="A650" s="3" t="s">
        <v>772</v>
      </c>
      <c r="B650" s="3" t="s">
        <v>770</v>
      </c>
      <c r="C650" s="3" t="s">
        <v>771</v>
      </c>
      <c r="D650" s="3" t="s">
        <v>443</v>
      </c>
      <c r="E650" s="2" t="s">
        <v>769</v>
      </c>
      <c r="F650" t="s">
        <v>1958</v>
      </c>
      <c r="G650" s="4">
        <v>51641850</v>
      </c>
      <c r="H650" s="4">
        <v>54326686.23293639</v>
      </c>
      <c r="I650" s="4">
        <v>59083200</v>
      </c>
      <c r="J650" s="4">
        <v>59083200</v>
      </c>
      <c r="K650" s="4">
        <v>59083200</v>
      </c>
      <c r="L650" s="4"/>
      <c r="M650" s="4">
        <v>2390000</v>
      </c>
      <c r="N650" s="4">
        <v>836824536</v>
      </c>
      <c r="O650" s="4">
        <v>2274024.7383444337</v>
      </c>
      <c r="P650" s="4">
        <v>59083200</v>
      </c>
      <c r="Q650" s="4"/>
      <c r="R650" s="4">
        <v>0</v>
      </c>
      <c r="S650" s="4">
        <v>0</v>
      </c>
      <c r="T650" s="4"/>
      <c r="U650" s="4"/>
    </row>
    <row r="651" spans="1:21" x14ac:dyDescent="0.25">
      <c r="A651" s="3" t="s">
        <v>772</v>
      </c>
      <c r="B651" s="3" t="s">
        <v>770</v>
      </c>
      <c r="C651" s="3" t="s">
        <v>771</v>
      </c>
      <c r="D651" s="3" t="s">
        <v>443</v>
      </c>
      <c r="E651" s="2" t="s">
        <v>773</v>
      </c>
      <c r="F651" t="s">
        <v>1959</v>
      </c>
      <c r="G651" s="4">
        <v>44879319</v>
      </c>
      <c r="H651" s="4">
        <v>47212574.329944812</v>
      </c>
      <c r="I651" s="4">
        <v>419633300</v>
      </c>
      <c r="J651" s="4">
        <v>419633300</v>
      </c>
      <c r="K651" s="4">
        <v>419633300</v>
      </c>
      <c r="L651" s="4"/>
      <c r="M651" s="4">
        <v>48680399</v>
      </c>
      <c r="N651" s="4">
        <v>48680399</v>
      </c>
      <c r="O651" s="4">
        <v>46318172.216936253</v>
      </c>
      <c r="P651" s="4">
        <v>419633300</v>
      </c>
      <c r="Q651" s="4"/>
      <c r="R651" s="4">
        <v>0</v>
      </c>
      <c r="S651" s="4">
        <v>0</v>
      </c>
      <c r="T651" s="4"/>
      <c r="U651" s="4"/>
    </row>
    <row r="652" spans="1:21" x14ac:dyDescent="0.25">
      <c r="A652" s="3" t="s">
        <v>772</v>
      </c>
      <c r="B652" s="3" t="s">
        <v>770</v>
      </c>
      <c r="C652" s="3" t="s">
        <v>771</v>
      </c>
      <c r="D652" s="3" t="s">
        <v>443</v>
      </c>
      <c r="E652" s="2" t="s">
        <v>774</v>
      </c>
      <c r="F652" t="s">
        <v>1960</v>
      </c>
      <c r="G652" s="4">
        <v>622495203</v>
      </c>
      <c r="H652" s="4">
        <v>654858444.74760377</v>
      </c>
      <c r="I652" s="4">
        <v>1070360005</v>
      </c>
      <c r="J652" s="4">
        <v>1070360005</v>
      </c>
      <c r="K652" s="4">
        <v>1070360005</v>
      </c>
      <c r="L652" s="4"/>
      <c r="M652" s="4">
        <v>0</v>
      </c>
      <c r="N652" s="4">
        <v>134694870</v>
      </c>
      <c r="O652" s="4">
        <v>0</v>
      </c>
      <c r="P652" s="4">
        <v>1070360005</v>
      </c>
      <c r="Q652" s="4"/>
      <c r="R652" s="4">
        <v>0</v>
      </c>
      <c r="S652" s="4">
        <v>0</v>
      </c>
      <c r="T652" s="4"/>
      <c r="U652" s="4"/>
    </row>
    <row r="653" spans="1:21" x14ac:dyDescent="0.25">
      <c r="A653" s="3" t="s">
        <v>772</v>
      </c>
      <c r="B653" s="3" t="s">
        <v>770</v>
      </c>
      <c r="C653" s="3" t="s">
        <v>771</v>
      </c>
      <c r="D653" s="3" t="s">
        <v>443</v>
      </c>
      <c r="E653" s="2" t="s">
        <v>775</v>
      </c>
      <c r="F653" t="s">
        <v>1961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/>
      <c r="M653" s="4">
        <v>0</v>
      </c>
      <c r="N653" s="4">
        <v>0</v>
      </c>
      <c r="O653" s="4">
        <v>0</v>
      </c>
      <c r="P653" s="4">
        <v>0</v>
      </c>
      <c r="Q653" s="4"/>
      <c r="R653" s="4">
        <v>0</v>
      </c>
      <c r="S653" s="4">
        <v>0</v>
      </c>
      <c r="T653" s="4"/>
      <c r="U653" s="4"/>
    </row>
    <row r="654" spans="1:21" x14ac:dyDescent="0.25">
      <c r="A654" s="3" t="s">
        <v>772</v>
      </c>
      <c r="B654" s="3" t="s">
        <v>770</v>
      </c>
      <c r="C654" s="3" t="s">
        <v>771</v>
      </c>
      <c r="D654" s="3" t="s">
        <v>443</v>
      </c>
      <c r="E654" s="2" t="s">
        <v>776</v>
      </c>
      <c r="F654" t="s">
        <v>1962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/>
      <c r="M654" s="4">
        <v>0</v>
      </c>
      <c r="N654" s="4">
        <v>0</v>
      </c>
      <c r="O654" s="4">
        <v>0</v>
      </c>
      <c r="P654" s="4">
        <v>0</v>
      </c>
      <c r="Q654" s="4"/>
      <c r="R654" s="4">
        <v>0</v>
      </c>
      <c r="S654" s="4">
        <v>0</v>
      </c>
      <c r="T654" s="4"/>
      <c r="U654" s="4"/>
    </row>
    <row r="655" spans="1:21" x14ac:dyDescent="0.25">
      <c r="A655" s="3" t="s">
        <v>772</v>
      </c>
      <c r="B655" s="3" t="s">
        <v>770</v>
      </c>
      <c r="C655" s="3" t="s">
        <v>771</v>
      </c>
      <c r="D655" s="3" t="s">
        <v>443</v>
      </c>
      <c r="E655" s="2" t="s">
        <v>777</v>
      </c>
      <c r="F655" t="s">
        <v>1963</v>
      </c>
      <c r="G655" s="4">
        <v>305454590</v>
      </c>
      <c r="H655" s="4">
        <v>321335034.84751666</v>
      </c>
      <c r="I655" s="4">
        <v>245571619</v>
      </c>
      <c r="J655" s="4">
        <v>245571619</v>
      </c>
      <c r="K655" s="4">
        <v>233293038.05000001</v>
      </c>
      <c r="L655" s="4"/>
      <c r="M655" s="4">
        <v>194602234</v>
      </c>
      <c r="N655" s="4">
        <v>194602234</v>
      </c>
      <c r="O655" s="4">
        <v>185159118.93434823</v>
      </c>
      <c r="P655" s="4">
        <v>221628386.14750001</v>
      </c>
      <c r="Q655" s="4"/>
      <c r="R655" s="4">
        <v>253429000</v>
      </c>
      <c r="S655" s="4">
        <v>227482361.8117516</v>
      </c>
      <c r="T655" s="4"/>
      <c r="U655" s="4"/>
    </row>
    <row r="656" spans="1:21" x14ac:dyDescent="0.25">
      <c r="A656" s="3" t="s">
        <v>772</v>
      </c>
      <c r="B656" s="3" t="s">
        <v>770</v>
      </c>
      <c r="C656" s="3" t="s">
        <v>771</v>
      </c>
      <c r="D656" s="3" t="s">
        <v>443</v>
      </c>
      <c r="E656" s="2" t="s">
        <v>778</v>
      </c>
      <c r="F656" t="s">
        <v>1964</v>
      </c>
      <c r="G656" s="4">
        <v>291297093</v>
      </c>
      <c r="H656" s="4">
        <v>306441496.03427243</v>
      </c>
      <c r="I656" s="4">
        <v>282773931</v>
      </c>
      <c r="J656" s="4">
        <v>282773931</v>
      </c>
      <c r="K656" s="4">
        <v>282773931</v>
      </c>
      <c r="L656" s="4"/>
      <c r="M656" s="4">
        <v>188578311</v>
      </c>
      <c r="N656" s="4">
        <v>195896647</v>
      </c>
      <c r="O656" s="4">
        <v>179427508.08753568</v>
      </c>
      <c r="P656" s="4">
        <v>282773931</v>
      </c>
      <c r="Q656" s="4"/>
      <c r="R656" s="4">
        <v>0</v>
      </c>
      <c r="S656" s="4">
        <v>0</v>
      </c>
      <c r="T656" s="4"/>
      <c r="U656" s="4"/>
    </row>
    <row r="657" spans="1:21" x14ac:dyDescent="0.25">
      <c r="A657" s="3" t="s">
        <v>772</v>
      </c>
      <c r="B657" s="3" t="s">
        <v>770</v>
      </c>
      <c r="C657" s="3" t="s">
        <v>771</v>
      </c>
      <c r="D657" s="3" t="s">
        <v>443</v>
      </c>
      <c r="E657" s="2" t="s">
        <v>779</v>
      </c>
      <c r="F657" t="s">
        <v>1965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/>
      <c r="M657" s="4">
        <v>0</v>
      </c>
      <c r="N657" s="4">
        <v>0</v>
      </c>
      <c r="O657" s="4">
        <v>0</v>
      </c>
      <c r="P657" s="4">
        <v>0</v>
      </c>
      <c r="Q657" s="4"/>
      <c r="R657" s="4">
        <v>0</v>
      </c>
      <c r="S657" s="4">
        <v>0</v>
      </c>
      <c r="T657" s="4"/>
      <c r="U657" s="4"/>
    </row>
    <row r="658" spans="1:21" x14ac:dyDescent="0.25">
      <c r="A658" s="3" t="s">
        <v>772</v>
      </c>
      <c r="B658" s="3" t="s">
        <v>770</v>
      </c>
      <c r="C658" s="3" t="s">
        <v>771</v>
      </c>
      <c r="D658" s="3" t="s">
        <v>443</v>
      </c>
      <c r="E658" s="2" t="s">
        <v>780</v>
      </c>
      <c r="F658" t="s">
        <v>1966</v>
      </c>
      <c r="G658" s="4">
        <v>90776699</v>
      </c>
      <c r="H658" s="4">
        <v>95496138.18704617</v>
      </c>
      <c r="I658" s="4">
        <v>56472000</v>
      </c>
      <c r="J658" s="4">
        <v>56472000</v>
      </c>
      <c r="K658" s="4">
        <v>55342560</v>
      </c>
      <c r="L658" s="4"/>
      <c r="M658" s="4">
        <v>232495146</v>
      </c>
      <c r="N658" s="4">
        <v>109654369</v>
      </c>
      <c r="O658" s="4">
        <v>221213269.26736441</v>
      </c>
      <c r="P658" s="4">
        <v>54235708.799999997</v>
      </c>
      <c r="Q658" s="4"/>
      <c r="R658" s="4">
        <v>0</v>
      </c>
      <c r="S658" s="4">
        <v>0</v>
      </c>
      <c r="T658" s="4"/>
      <c r="U658" s="4"/>
    </row>
    <row r="659" spans="1:21" x14ac:dyDescent="0.25">
      <c r="A659" s="3" t="s">
        <v>772</v>
      </c>
      <c r="B659" s="3" t="s">
        <v>770</v>
      </c>
      <c r="C659" s="3" t="s">
        <v>771</v>
      </c>
      <c r="D659" s="3" t="s">
        <v>443</v>
      </c>
      <c r="E659" s="2" t="s">
        <v>781</v>
      </c>
      <c r="F659" t="s">
        <v>1967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/>
      <c r="M659" s="4">
        <v>1073679666</v>
      </c>
      <c r="N659" s="4">
        <v>0</v>
      </c>
      <c r="O659" s="4">
        <v>1021579130.3520457</v>
      </c>
      <c r="P659" s="4">
        <v>0</v>
      </c>
      <c r="Q659" s="4"/>
      <c r="R659" s="4">
        <v>0</v>
      </c>
      <c r="S659" s="4">
        <v>0</v>
      </c>
      <c r="T659" s="4"/>
      <c r="U659" s="4"/>
    </row>
    <row r="660" spans="1:21" x14ac:dyDescent="0.25">
      <c r="A660" s="3" t="s">
        <v>772</v>
      </c>
      <c r="B660" s="3" t="s">
        <v>770</v>
      </c>
      <c r="C660" s="3" t="s">
        <v>771</v>
      </c>
      <c r="D660" s="3" t="s">
        <v>443</v>
      </c>
      <c r="E660" s="2" t="s">
        <v>782</v>
      </c>
      <c r="F660" t="s">
        <v>1968</v>
      </c>
      <c r="G660" s="4">
        <v>1066680</v>
      </c>
      <c r="H660" s="4">
        <v>1122136.2067963984</v>
      </c>
      <c r="I660" s="4">
        <v>1311809</v>
      </c>
      <c r="J660" s="4">
        <v>1311809</v>
      </c>
      <c r="K660" s="4">
        <v>1311809</v>
      </c>
      <c r="L660" s="4">
        <v>0</v>
      </c>
      <c r="M660" s="4">
        <v>0</v>
      </c>
      <c r="N660" s="4">
        <v>795328</v>
      </c>
      <c r="O660" s="4">
        <v>0</v>
      </c>
      <c r="P660" s="4">
        <v>1311809</v>
      </c>
      <c r="Q660" s="4"/>
      <c r="R660" s="4">
        <v>0</v>
      </c>
      <c r="S660" s="4">
        <v>0</v>
      </c>
      <c r="T660" s="4"/>
      <c r="U660" s="4"/>
    </row>
    <row r="661" spans="1:21" x14ac:dyDescent="0.25">
      <c r="A661" s="3" t="s">
        <v>772</v>
      </c>
      <c r="B661" s="3" t="s">
        <v>770</v>
      </c>
      <c r="C661" s="3" t="s">
        <v>771</v>
      </c>
      <c r="D661" s="3" t="s">
        <v>443</v>
      </c>
      <c r="E661" s="2" t="s">
        <v>783</v>
      </c>
      <c r="F661" t="s">
        <v>1969</v>
      </c>
      <c r="G661" s="4">
        <v>330120724</v>
      </c>
      <c r="H661" s="4">
        <v>347283549.90647686</v>
      </c>
      <c r="I661" s="4">
        <v>444545027</v>
      </c>
      <c r="J661" s="4">
        <v>444545027</v>
      </c>
      <c r="K661" s="4">
        <v>444545027</v>
      </c>
      <c r="L661" s="4"/>
      <c r="M661" s="4">
        <v>6300200</v>
      </c>
      <c r="N661" s="4">
        <v>863628002</v>
      </c>
      <c r="O661" s="4">
        <v>5994481.446241674</v>
      </c>
      <c r="P661" s="4">
        <v>444545027</v>
      </c>
      <c r="Q661" s="4"/>
      <c r="R661" s="4">
        <v>0</v>
      </c>
      <c r="S661" s="4">
        <v>0</v>
      </c>
      <c r="T661" s="4"/>
      <c r="U661" s="4"/>
    </row>
    <row r="662" spans="1:21" x14ac:dyDescent="0.25">
      <c r="A662" s="3" t="s">
        <v>772</v>
      </c>
      <c r="B662" s="3" t="s">
        <v>770</v>
      </c>
      <c r="C662" s="3" t="s">
        <v>771</v>
      </c>
      <c r="D662" s="3" t="s">
        <v>443</v>
      </c>
      <c r="E662" s="2" t="s">
        <v>784</v>
      </c>
      <c r="F662" t="s">
        <v>1970</v>
      </c>
      <c r="G662" s="4">
        <v>513070963</v>
      </c>
      <c r="H662" s="4">
        <v>539745288.40720296</v>
      </c>
      <c r="I662" s="4">
        <v>1019242930</v>
      </c>
      <c r="J662" s="4">
        <v>1019242930</v>
      </c>
      <c r="K662" s="4">
        <v>1019242930</v>
      </c>
      <c r="L662" s="4"/>
      <c r="M662" s="4">
        <v>0</v>
      </c>
      <c r="N662" s="4">
        <v>4017391766</v>
      </c>
      <c r="O662" s="4">
        <v>0</v>
      </c>
      <c r="P662" s="4">
        <v>1019242930</v>
      </c>
      <c r="Q662" s="4"/>
      <c r="R662" s="4">
        <v>0</v>
      </c>
      <c r="S662" s="4">
        <v>0</v>
      </c>
      <c r="T662" s="4"/>
      <c r="U662" s="4"/>
    </row>
    <row r="663" spans="1:21" x14ac:dyDescent="0.25">
      <c r="A663" s="3" t="s">
        <v>772</v>
      </c>
      <c r="B663" s="3" t="s">
        <v>770</v>
      </c>
      <c r="C663" s="3" t="s">
        <v>771</v>
      </c>
      <c r="D663" s="3" t="s">
        <v>443</v>
      </c>
      <c r="E663" s="2" t="s">
        <v>785</v>
      </c>
      <c r="F663" t="s">
        <v>1971</v>
      </c>
      <c r="G663" s="4">
        <v>70084092</v>
      </c>
      <c r="H663" s="4">
        <v>73727731.984896883</v>
      </c>
      <c r="I663" s="4">
        <v>61221200</v>
      </c>
      <c r="J663" s="4">
        <v>61221200</v>
      </c>
      <c r="K663" s="4">
        <v>61221200</v>
      </c>
      <c r="L663" s="4"/>
      <c r="M663" s="4">
        <v>58859960</v>
      </c>
      <c r="N663" s="4">
        <v>58859960</v>
      </c>
      <c r="O663" s="4">
        <v>56003767.840152234</v>
      </c>
      <c r="P663" s="4">
        <v>61221200</v>
      </c>
      <c r="Q663" s="4"/>
      <c r="R663" s="4">
        <v>0</v>
      </c>
      <c r="S663" s="4">
        <v>0</v>
      </c>
      <c r="T663" s="4"/>
      <c r="U663" s="4"/>
    </row>
    <row r="664" spans="1:21" x14ac:dyDescent="0.25">
      <c r="A664" s="3" t="s">
        <v>772</v>
      </c>
      <c r="B664" s="3" t="s">
        <v>770</v>
      </c>
      <c r="C664" s="3" t="s">
        <v>771</v>
      </c>
      <c r="D664" s="3" t="s">
        <v>443</v>
      </c>
      <c r="E664" s="2" t="s">
        <v>786</v>
      </c>
      <c r="F664" t="s">
        <v>1972</v>
      </c>
      <c r="G664" s="4">
        <v>43684269028</v>
      </c>
      <c r="H664" s="4">
        <v>45955394254.840546</v>
      </c>
      <c r="I664" s="4">
        <v>38342345254</v>
      </c>
      <c r="J664" s="4">
        <v>38342345254</v>
      </c>
      <c r="K664" s="4">
        <v>38342345254</v>
      </c>
      <c r="L664" s="4"/>
      <c r="M664" s="4">
        <v>43272535382</v>
      </c>
      <c r="N664" s="4">
        <v>43272535382</v>
      </c>
      <c r="O664" s="4">
        <v>41172726338.725021</v>
      </c>
      <c r="P664" s="4">
        <v>0</v>
      </c>
      <c r="Q664" s="4"/>
      <c r="R664" s="4">
        <v>0</v>
      </c>
      <c r="S664" s="4">
        <v>0</v>
      </c>
      <c r="T664" s="4"/>
      <c r="U664" s="4"/>
    </row>
    <row r="665" spans="1:21" x14ac:dyDescent="0.25">
      <c r="A665" s="3" t="s">
        <v>772</v>
      </c>
      <c r="B665" s="3" t="s">
        <v>770</v>
      </c>
      <c r="C665" s="3" t="s">
        <v>771</v>
      </c>
      <c r="D665" s="3" t="s">
        <v>443</v>
      </c>
      <c r="E665" s="2" t="s">
        <v>787</v>
      </c>
      <c r="F665" t="s">
        <v>1973</v>
      </c>
      <c r="G665" s="4">
        <v>194342622</v>
      </c>
      <c r="H665" s="4">
        <v>204446406.29799592</v>
      </c>
      <c r="I665" s="4">
        <v>208652916</v>
      </c>
      <c r="J665" s="4">
        <v>208652916</v>
      </c>
      <c r="K665" s="4">
        <v>208652916</v>
      </c>
      <c r="L665" s="4"/>
      <c r="M665" s="4">
        <v>259277534</v>
      </c>
      <c r="N665" s="4">
        <v>0</v>
      </c>
      <c r="O665" s="4">
        <v>246696036.15604186</v>
      </c>
      <c r="P665" s="4">
        <v>208652916</v>
      </c>
      <c r="Q665" s="4"/>
      <c r="R665" s="4">
        <v>0</v>
      </c>
      <c r="S665" s="4">
        <v>0</v>
      </c>
      <c r="T665" s="4"/>
      <c r="U665" s="4"/>
    </row>
    <row r="666" spans="1:21" x14ac:dyDescent="0.25">
      <c r="A666" s="3" t="s">
        <v>772</v>
      </c>
      <c r="B666" s="3" t="s">
        <v>770</v>
      </c>
      <c r="C666" s="3" t="s">
        <v>771</v>
      </c>
      <c r="D666" s="3" t="s">
        <v>443</v>
      </c>
      <c r="E666" s="2" t="s">
        <v>788</v>
      </c>
      <c r="F666" t="s">
        <v>1974</v>
      </c>
      <c r="G666" s="4">
        <v>63123889</v>
      </c>
      <c r="H666" s="4">
        <v>66405671.204763286</v>
      </c>
      <c r="I666" s="4">
        <v>65337131</v>
      </c>
      <c r="J666" s="4">
        <v>65337131</v>
      </c>
      <c r="K666" s="4">
        <v>65337131</v>
      </c>
      <c r="L666" s="4"/>
      <c r="M666" s="4">
        <v>32136430</v>
      </c>
      <c r="N666" s="4">
        <v>48073357</v>
      </c>
      <c r="O666" s="4">
        <v>30577002.854424357</v>
      </c>
      <c r="P666" s="4">
        <v>65337131</v>
      </c>
      <c r="Q666" s="4"/>
      <c r="R666" s="4">
        <v>0</v>
      </c>
      <c r="S666" s="4">
        <v>0</v>
      </c>
      <c r="T666" s="4"/>
      <c r="U666" s="4"/>
    </row>
    <row r="667" spans="1:21" x14ac:dyDescent="0.25">
      <c r="A667" s="3" t="s">
        <v>772</v>
      </c>
      <c r="B667" s="3" t="s">
        <v>770</v>
      </c>
      <c r="C667" s="3" t="s">
        <v>771</v>
      </c>
      <c r="D667" s="3" t="s">
        <v>443</v>
      </c>
      <c r="E667" s="2" t="s">
        <v>789</v>
      </c>
      <c r="F667" t="s">
        <v>1975</v>
      </c>
      <c r="G667" s="4">
        <v>559043583</v>
      </c>
      <c r="H667" s="4">
        <v>588108003.95759511</v>
      </c>
      <c r="I667" s="4">
        <v>1003058867</v>
      </c>
      <c r="J667" s="4">
        <v>1003058867</v>
      </c>
      <c r="K667" s="4">
        <v>1003058867</v>
      </c>
      <c r="L667" s="4"/>
      <c r="M667" s="4">
        <v>499906245</v>
      </c>
      <c r="N667" s="4">
        <v>499906245</v>
      </c>
      <c r="O667" s="4">
        <v>475648187.4405328</v>
      </c>
      <c r="P667" s="4">
        <v>1003058867</v>
      </c>
      <c r="Q667" s="4"/>
      <c r="R667" s="4">
        <v>0</v>
      </c>
      <c r="S667" s="4">
        <v>0</v>
      </c>
      <c r="T667" s="4"/>
      <c r="U667" s="4"/>
    </row>
    <row r="668" spans="1:21" x14ac:dyDescent="0.25">
      <c r="A668" s="3" t="s">
        <v>793</v>
      </c>
      <c r="B668" s="3" t="s">
        <v>791</v>
      </c>
      <c r="C668" s="3" t="s">
        <v>792</v>
      </c>
      <c r="D668" s="3" t="s">
        <v>443</v>
      </c>
      <c r="E668" s="2" t="s">
        <v>790</v>
      </c>
      <c r="F668" t="s">
        <v>1958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373220149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</row>
    <row r="669" spans="1:21" x14ac:dyDescent="0.25">
      <c r="A669" s="3" t="s">
        <v>793</v>
      </c>
      <c r="B669" s="3" t="s">
        <v>791</v>
      </c>
      <c r="C669" s="3" t="s">
        <v>792</v>
      </c>
      <c r="D669" s="3" t="s">
        <v>443</v>
      </c>
      <c r="E669" s="2" t="s">
        <v>794</v>
      </c>
      <c r="F669" t="s">
        <v>1959</v>
      </c>
      <c r="G669" s="4">
        <v>142965910</v>
      </c>
      <c r="H669" s="4">
        <v>150398642.46877721</v>
      </c>
      <c r="I669" s="4">
        <v>104466206</v>
      </c>
      <c r="J669" s="4">
        <v>104466206</v>
      </c>
      <c r="K669" s="4">
        <v>102376881.88</v>
      </c>
      <c r="L669" s="4">
        <v>97409021.7697431</v>
      </c>
      <c r="M669" s="4">
        <v>3123430619</v>
      </c>
      <c r="N669" s="4">
        <v>41960000</v>
      </c>
      <c r="O669" s="4">
        <v>2971865479.543292</v>
      </c>
      <c r="P669" s="4">
        <v>100329344.24240001</v>
      </c>
      <c r="Q669" s="4">
        <v>90057397.485234186</v>
      </c>
      <c r="R669" s="4">
        <v>0</v>
      </c>
      <c r="S669" s="4">
        <v>0</v>
      </c>
      <c r="T669" s="4">
        <v>98322757.357552007</v>
      </c>
      <c r="U669" s="4">
        <v>85685679.160708249</v>
      </c>
    </row>
    <row r="670" spans="1:21" x14ac:dyDescent="0.25">
      <c r="A670" s="3" t="s">
        <v>793</v>
      </c>
      <c r="B670" s="3" t="s">
        <v>791</v>
      </c>
      <c r="C670" s="3" t="s">
        <v>792</v>
      </c>
      <c r="D670" s="3" t="s">
        <v>443</v>
      </c>
      <c r="E670" s="2" t="s">
        <v>795</v>
      </c>
      <c r="F670" t="s">
        <v>1960</v>
      </c>
      <c r="G670" s="4">
        <v>349981987</v>
      </c>
      <c r="H670" s="4">
        <v>368177390.91315711</v>
      </c>
      <c r="I670" s="4">
        <v>378051956</v>
      </c>
      <c r="J670" s="4">
        <v>378051956</v>
      </c>
      <c r="K670" s="4">
        <v>386520319.81440002</v>
      </c>
      <c r="L670" s="4">
        <v>367764338.54843009</v>
      </c>
      <c r="M670" s="4">
        <v>373220149</v>
      </c>
      <c r="N670" s="4">
        <v>0</v>
      </c>
      <c r="O670" s="4">
        <v>355109561.37012368</v>
      </c>
      <c r="P670" s="4">
        <v>398115929.40883201</v>
      </c>
      <c r="Q670" s="4">
        <v>357355913.87253112</v>
      </c>
      <c r="R670" s="4">
        <v>0</v>
      </c>
      <c r="S670" s="4">
        <v>0</v>
      </c>
      <c r="T670" s="4">
        <v>410059407.29109699</v>
      </c>
      <c r="U670" s="4">
        <v>357355913.87253106</v>
      </c>
    </row>
    <row r="671" spans="1:21" x14ac:dyDescent="0.25">
      <c r="A671" s="3" t="s">
        <v>793</v>
      </c>
      <c r="B671" s="3" t="s">
        <v>791</v>
      </c>
      <c r="C671" s="3" t="s">
        <v>792</v>
      </c>
      <c r="D671" s="3" t="s">
        <v>443</v>
      </c>
      <c r="E671" s="2" t="s">
        <v>796</v>
      </c>
      <c r="F671" t="s">
        <v>1961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1483082876</v>
      </c>
      <c r="N671" s="4">
        <v>0</v>
      </c>
      <c r="O671" s="4">
        <v>1411115961.9410086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</row>
    <row r="672" spans="1:21" x14ac:dyDescent="0.25">
      <c r="A672" s="3" t="s">
        <v>793</v>
      </c>
      <c r="B672" s="3" t="s">
        <v>791</v>
      </c>
      <c r="C672" s="3" t="s">
        <v>792</v>
      </c>
      <c r="D672" s="3" t="s">
        <v>443</v>
      </c>
      <c r="E672" s="2" t="s">
        <v>797</v>
      </c>
      <c r="F672" t="s">
        <v>1962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</row>
    <row r="673" spans="1:21" x14ac:dyDescent="0.25">
      <c r="A673" s="3" t="s">
        <v>793</v>
      </c>
      <c r="B673" s="3" t="s">
        <v>791</v>
      </c>
      <c r="C673" s="3" t="s">
        <v>792</v>
      </c>
      <c r="D673" s="3" t="s">
        <v>443</v>
      </c>
      <c r="E673" s="2" t="s">
        <v>798</v>
      </c>
      <c r="F673" t="s">
        <v>1963</v>
      </c>
      <c r="G673" s="4">
        <v>110128138</v>
      </c>
      <c r="H673" s="4">
        <v>115853649.67644495</v>
      </c>
      <c r="I673" s="4">
        <v>129614035</v>
      </c>
      <c r="J673" s="4">
        <v>129614035</v>
      </c>
      <c r="K673" s="4">
        <v>133800568.33050001</v>
      </c>
      <c r="L673" s="4">
        <v>127307867.1079924</v>
      </c>
      <c r="M673" s="4">
        <v>114694492</v>
      </c>
      <c r="N673" s="4">
        <v>534854507</v>
      </c>
      <c r="O673" s="4">
        <v>109128917.22169362</v>
      </c>
      <c r="P673" s="4">
        <v>137814585.38041499</v>
      </c>
      <c r="Q673" s="4">
        <v>123704814.26531334</v>
      </c>
      <c r="R673" s="4">
        <v>167303000</v>
      </c>
      <c r="S673" s="4">
        <v>150174137.83817747</v>
      </c>
      <c r="T673" s="4">
        <v>141949022.941827</v>
      </c>
      <c r="U673" s="4">
        <v>123704814.26531295</v>
      </c>
    </row>
    <row r="674" spans="1:21" x14ac:dyDescent="0.25">
      <c r="A674" s="3" t="s">
        <v>793</v>
      </c>
      <c r="B674" s="3" t="s">
        <v>791</v>
      </c>
      <c r="C674" s="3" t="s">
        <v>792</v>
      </c>
      <c r="D674" s="3" t="s">
        <v>443</v>
      </c>
      <c r="E674" s="2" t="s">
        <v>799</v>
      </c>
      <c r="F674" t="s">
        <v>1964</v>
      </c>
      <c r="G674" s="4">
        <v>41453110</v>
      </c>
      <c r="H674" s="4">
        <v>43608238.286378153</v>
      </c>
      <c r="I674" s="4">
        <v>37278394</v>
      </c>
      <c r="J674" s="4">
        <v>37278394</v>
      </c>
      <c r="K674" s="4">
        <v>38482486.126199998</v>
      </c>
      <c r="L674" s="4">
        <v>36615115.24852521</v>
      </c>
      <c r="M674" s="4">
        <v>62169000</v>
      </c>
      <c r="N674" s="4">
        <v>62169000</v>
      </c>
      <c r="O674" s="4">
        <v>59152235.965746909</v>
      </c>
      <c r="P674" s="4">
        <v>39636960.709986001</v>
      </c>
      <c r="Q674" s="4">
        <v>35578838.401868843</v>
      </c>
      <c r="R674" s="4">
        <v>0</v>
      </c>
      <c r="S674" s="4">
        <v>0</v>
      </c>
      <c r="T674" s="4">
        <v>40826069.531285599</v>
      </c>
      <c r="U674" s="4">
        <v>35578838.40186885</v>
      </c>
    </row>
    <row r="675" spans="1:21" x14ac:dyDescent="0.25">
      <c r="A675" s="3" t="s">
        <v>793</v>
      </c>
      <c r="B675" s="3" t="s">
        <v>791</v>
      </c>
      <c r="C675" s="3" t="s">
        <v>792</v>
      </c>
      <c r="D675" s="3" t="s">
        <v>443</v>
      </c>
      <c r="E675" s="2" t="s">
        <v>800</v>
      </c>
      <c r="F675" t="s">
        <v>1965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</row>
    <row r="676" spans="1:21" x14ac:dyDescent="0.25">
      <c r="A676" s="3" t="s">
        <v>793</v>
      </c>
      <c r="B676" s="3" t="s">
        <v>791</v>
      </c>
      <c r="C676" s="3" t="s">
        <v>792</v>
      </c>
      <c r="D676" s="3" t="s">
        <v>443</v>
      </c>
      <c r="E676" s="2" t="s">
        <v>801</v>
      </c>
      <c r="F676" t="s">
        <v>1966</v>
      </c>
      <c r="G676" s="4">
        <v>10451754</v>
      </c>
      <c r="H676" s="4">
        <v>10995135.92448446</v>
      </c>
      <c r="I676" s="4">
        <v>26148366</v>
      </c>
      <c r="J676" s="4">
        <v>26148366</v>
      </c>
      <c r="K676" s="4">
        <v>0</v>
      </c>
      <c r="L676" s="4">
        <v>0</v>
      </c>
      <c r="M676" s="4">
        <v>22502000</v>
      </c>
      <c r="N676" s="4">
        <v>0</v>
      </c>
      <c r="O676" s="4">
        <v>21410085.632730734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</row>
    <row r="677" spans="1:21" x14ac:dyDescent="0.25">
      <c r="A677" s="3" t="s">
        <v>793</v>
      </c>
      <c r="B677" s="3" t="s">
        <v>791</v>
      </c>
      <c r="C677" s="3" t="s">
        <v>792</v>
      </c>
      <c r="D677" s="3" t="s">
        <v>443</v>
      </c>
      <c r="E677" s="2" t="s">
        <v>802</v>
      </c>
      <c r="F677" t="s">
        <v>1967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23000000</v>
      </c>
      <c r="N677" s="4">
        <v>0</v>
      </c>
      <c r="O677" s="4">
        <v>21883920.076117981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</row>
    <row r="678" spans="1:21" x14ac:dyDescent="0.25">
      <c r="A678" s="3" t="s">
        <v>793</v>
      </c>
      <c r="B678" s="3" t="s">
        <v>791</v>
      </c>
      <c r="C678" s="3" t="s">
        <v>792</v>
      </c>
      <c r="D678" s="3" t="s">
        <v>443</v>
      </c>
      <c r="E678" s="2" t="s">
        <v>803</v>
      </c>
      <c r="F678" t="s">
        <v>1968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</row>
    <row r="679" spans="1:21" x14ac:dyDescent="0.25">
      <c r="A679" s="3" t="s">
        <v>793</v>
      </c>
      <c r="B679" s="3" t="s">
        <v>791</v>
      </c>
      <c r="C679" s="3" t="s">
        <v>792</v>
      </c>
      <c r="D679" s="3" t="s">
        <v>443</v>
      </c>
      <c r="E679" s="2" t="s">
        <v>804</v>
      </c>
      <c r="F679" t="s">
        <v>1969</v>
      </c>
      <c r="G679" s="4">
        <v>31993475</v>
      </c>
      <c r="H679" s="4">
        <v>33656801.176299736</v>
      </c>
      <c r="I679" s="4">
        <v>89800000</v>
      </c>
      <c r="J679" s="4">
        <v>89800000</v>
      </c>
      <c r="K679" s="4">
        <v>196662000</v>
      </c>
      <c r="L679" s="4">
        <v>187118934.34823978</v>
      </c>
      <c r="M679" s="4">
        <v>0</v>
      </c>
      <c r="N679" s="4">
        <v>33457000</v>
      </c>
      <c r="O679" s="4">
        <v>0</v>
      </c>
      <c r="P679" s="4">
        <v>202561860</v>
      </c>
      <c r="Q679" s="4">
        <v>181823115.45159146</v>
      </c>
      <c r="R679" s="4">
        <v>0</v>
      </c>
      <c r="S679" s="4">
        <v>0</v>
      </c>
      <c r="T679" s="4">
        <v>208638715.80000001</v>
      </c>
      <c r="U679" s="4">
        <v>181823115.45159146</v>
      </c>
    </row>
    <row r="680" spans="1:21" x14ac:dyDescent="0.25">
      <c r="A680" s="3" t="s">
        <v>793</v>
      </c>
      <c r="B680" s="3" t="s">
        <v>791</v>
      </c>
      <c r="C680" s="3" t="s">
        <v>792</v>
      </c>
      <c r="D680" s="3" t="s">
        <v>443</v>
      </c>
      <c r="E680" s="2" t="s">
        <v>805</v>
      </c>
      <c r="F680" t="s">
        <v>1970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3244484</v>
      </c>
      <c r="N680" s="4">
        <v>0</v>
      </c>
      <c r="O680" s="4">
        <v>3087044.7193149379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</row>
    <row r="681" spans="1:21" x14ac:dyDescent="0.25">
      <c r="A681" s="3" t="s">
        <v>793</v>
      </c>
      <c r="B681" s="3" t="s">
        <v>791</v>
      </c>
      <c r="C681" s="3" t="s">
        <v>792</v>
      </c>
      <c r="D681" s="3" t="s">
        <v>443</v>
      </c>
      <c r="E681" s="2" t="s">
        <v>806</v>
      </c>
      <c r="F681" t="s">
        <v>1971</v>
      </c>
      <c r="G681" s="4">
        <v>189532364</v>
      </c>
      <c r="H681" s="4">
        <v>199386065.17804238</v>
      </c>
      <c r="I681" s="4">
        <v>224061540</v>
      </c>
      <c r="J681" s="4">
        <v>224061540</v>
      </c>
      <c r="K681" s="4">
        <v>313686156</v>
      </c>
      <c r="L681" s="4">
        <v>298464468.12559468</v>
      </c>
      <c r="M681" s="4">
        <v>222024887</v>
      </c>
      <c r="N681" s="4">
        <v>110306653</v>
      </c>
      <c r="O681" s="4">
        <v>211251081.82683158</v>
      </c>
      <c r="P681" s="4">
        <v>323096740.68000001</v>
      </c>
      <c r="Q681" s="4">
        <v>290017360.53713441</v>
      </c>
      <c r="R681" s="4">
        <v>0</v>
      </c>
      <c r="S681" s="4">
        <v>0</v>
      </c>
      <c r="T681" s="4">
        <v>332789642.90039998</v>
      </c>
      <c r="U681" s="4">
        <v>290017360.53713441</v>
      </c>
    </row>
    <row r="682" spans="1:21" x14ac:dyDescent="0.25">
      <c r="A682" s="3" t="s">
        <v>793</v>
      </c>
      <c r="B682" s="3" t="s">
        <v>791</v>
      </c>
      <c r="C682" s="3" t="s">
        <v>792</v>
      </c>
      <c r="D682" s="3" t="s">
        <v>443</v>
      </c>
      <c r="E682" s="2" t="s">
        <v>807</v>
      </c>
      <c r="F682" t="s">
        <v>1972</v>
      </c>
      <c r="G682" s="4">
        <v>57975547850</v>
      </c>
      <c r="H682" s="4">
        <v>60989670146.006386</v>
      </c>
      <c r="I682" s="4">
        <v>55568041226</v>
      </c>
      <c r="J682" s="4">
        <v>55568041226</v>
      </c>
      <c r="K682" s="4">
        <v>63436475863.601601</v>
      </c>
      <c r="L682" s="4">
        <v>60358207291.723694</v>
      </c>
      <c r="M682" s="4">
        <v>63717623769</v>
      </c>
      <c r="N682" s="4">
        <v>63717623769</v>
      </c>
      <c r="O682" s="4">
        <v>60625712434.823975</v>
      </c>
      <c r="P682" s="4">
        <v>65339570139.509697</v>
      </c>
      <c r="Q682" s="4">
        <v>58649956141.95797</v>
      </c>
      <c r="R682" s="4">
        <v>0</v>
      </c>
      <c r="S682" s="4">
        <v>0</v>
      </c>
      <c r="T682" s="4">
        <v>67299757243.694901</v>
      </c>
      <c r="U682" s="4">
        <v>58649956141.957886</v>
      </c>
    </row>
    <row r="683" spans="1:21" x14ac:dyDescent="0.25">
      <c r="A683" s="3" t="s">
        <v>793</v>
      </c>
      <c r="B683" s="3" t="s">
        <v>791</v>
      </c>
      <c r="C683" s="3" t="s">
        <v>792</v>
      </c>
      <c r="D683" s="3" t="s">
        <v>443</v>
      </c>
      <c r="E683" s="2" t="s">
        <v>808</v>
      </c>
      <c r="F683" t="s">
        <v>1973</v>
      </c>
      <c r="G683" s="4">
        <v>31940792</v>
      </c>
      <c r="H683" s="4">
        <v>33601379.21115306</v>
      </c>
      <c r="I683" s="4">
        <v>36676638</v>
      </c>
      <c r="J683" s="4">
        <v>36676638</v>
      </c>
      <c r="K683" s="4">
        <v>37861293.407399997</v>
      </c>
      <c r="L683" s="4">
        <v>36024066.039391056</v>
      </c>
      <c r="M683" s="4">
        <v>30700300</v>
      </c>
      <c r="N683" s="4">
        <v>0</v>
      </c>
      <c r="O683" s="4">
        <v>29210561.370123692</v>
      </c>
      <c r="P683" s="4">
        <v>38997132.209622003</v>
      </c>
      <c r="Q683" s="4">
        <v>35004517.000540368</v>
      </c>
      <c r="R683" s="4">
        <v>0</v>
      </c>
      <c r="S683" s="4">
        <v>0</v>
      </c>
      <c r="T683" s="4">
        <v>40167046.175910696</v>
      </c>
      <c r="U683" s="4">
        <v>35004517.000540391</v>
      </c>
    </row>
    <row r="684" spans="1:21" x14ac:dyDescent="0.25">
      <c r="A684" s="3" t="s">
        <v>793</v>
      </c>
      <c r="B684" s="3" t="s">
        <v>791</v>
      </c>
      <c r="C684" s="3" t="s">
        <v>792</v>
      </c>
      <c r="D684" s="3" t="s">
        <v>443</v>
      </c>
      <c r="E684" s="2" t="s">
        <v>809</v>
      </c>
      <c r="F684" t="s">
        <v>1974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</row>
    <row r="685" spans="1:21" x14ac:dyDescent="0.25">
      <c r="A685" s="3" t="s">
        <v>793</v>
      </c>
      <c r="B685" s="3" t="s">
        <v>791</v>
      </c>
      <c r="C685" s="3" t="s">
        <v>792</v>
      </c>
      <c r="D685" s="3" t="s">
        <v>443</v>
      </c>
      <c r="E685" s="2" t="s">
        <v>810</v>
      </c>
      <c r="F685" t="s">
        <v>1975</v>
      </c>
      <c r="G685" s="4">
        <v>115223467</v>
      </c>
      <c r="H685" s="4">
        <v>121213882.50769676</v>
      </c>
      <c r="I685" s="4">
        <v>451731542</v>
      </c>
      <c r="J685" s="4">
        <v>451731542</v>
      </c>
      <c r="K685" s="4">
        <v>70018389.010000005</v>
      </c>
      <c r="L685" s="4">
        <v>66620731.693625122</v>
      </c>
      <c r="M685" s="4">
        <v>177697678</v>
      </c>
      <c r="N685" s="4">
        <v>177697678</v>
      </c>
      <c r="O685" s="4">
        <v>169074860.13320646</v>
      </c>
      <c r="P685" s="4">
        <v>72118940.680299997</v>
      </c>
      <c r="Q685" s="4">
        <v>64735239.287201762</v>
      </c>
      <c r="R685" s="4">
        <v>0</v>
      </c>
      <c r="S685" s="4">
        <v>0</v>
      </c>
      <c r="T685" s="4">
        <v>74282508.900709003</v>
      </c>
      <c r="U685" s="4">
        <v>64735239.287201762</v>
      </c>
    </row>
    <row r="686" spans="1:21" x14ac:dyDescent="0.25">
      <c r="A686" s="3" t="s">
        <v>814</v>
      </c>
      <c r="B686" s="3" t="s">
        <v>812</v>
      </c>
      <c r="C686" s="3" t="s">
        <v>813</v>
      </c>
      <c r="D686" s="3" t="s">
        <v>443</v>
      </c>
      <c r="E686" s="2" t="s">
        <v>811</v>
      </c>
      <c r="F686" t="s">
        <v>1958</v>
      </c>
      <c r="G686" s="4">
        <v>95335000</v>
      </c>
      <c r="H686" s="4">
        <v>100291423.1774615</v>
      </c>
      <c r="I686" s="4">
        <v>64376070</v>
      </c>
      <c r="J686" s="4">
        <v>64376070</v>
      </c>
      <c r="K686" s="4">
        <v>66455417.060999997</v>
      </c>
      <c r="L686" s="4">
        <v>63230653.721217886</v>
      </c>
      <c r="M686" s="4">
        <v>39853500</v>
      </c>
      <c r="N686" s="4">
        <v>6778195890</v>
      </c>
      <c r="O686" s="4">
        <v>37919600.38058991</v>
      </c>
      <c r="P686" s="4">
        <v>68449079.572830006</v>
      </c>
      <c r="Q686" s="4">
        <v>61441106.917787194</v>
      </c>
      <c r="R686" s="4">
        <v>0</v>
      </c>
      <c r="S686" s="4">
        <v>0</v>
      </c>
      <c r="T686" s="4">
        <v>70502551.960014895</v>
      </c>
      <c r="U686" s="4">
        <v>61441106.917787179</v>
      </c>
    </row>
    <row r="687" spans="1:21" x14ac:dyDescent="0.25">
      <c r="A687" s="3" t="s">
        <v>814</v>
      </c>
      <c r="B687" s="3" t="s">
        <v>812</v>
      </c>
      <c r="C687" s="3" t="s">
        <v>813</v>
      </c>
      <c r="D687" s="3" t="s">
        <v>443</v>
      </c>
      <c r="E687" s="2" t="s">
        <v>815</v>
      </c>
      <c r="F687" t="s">
        <v>1959</v>
      </c>
      <c r="G687" s="4">
        <v>514275036</v>
      </c>
      <c r="H687" s="4">
        <v>541011960.61341846</v>
      </c>
      <c r="I687" s="4">
        <v>566983000</v>
      </c>
      <c r="J687" s="4">
        <v>566983000</v>
      </c>
      <c r="K687" s="4">
        <v>585296550.89999998</v>
      </c>
      <c r="L687" s="4">
        <v>556894910.46622264</v>
      </c>
      <c r="M687" s="4">
        <v>585297000</v>
      </c>
      <c r="N687" s="4">
        <v>0</v>
      </c>
      <c r="O687" s="4">
        <v>556895337.77354896</v>
      </c>
      <c r="P687" s="4">
        <v>602855447.42700005</v>
      </c>
      <c r="Q687" s="4">
        <v>541133733.75491452</v>
      </c>
      <c r="R687" s="4">
        <v>0</v>
      </c>
      <c r="S687" s="4">
        <v>0</v>
      </c>
      <c r="T687" s="4">
        <v>620941110.84981</v>
      </c>
      <c r="U687" s="4">
        <v>541133733.7549144</v>
      </c>
    </row>
    <row r="688" spans="1:21" x14ac:dyDescent="0.25">
      <c r="A688" s="3" t="s">
        <v>814</v>
      </c>
      <c r="B688" s="3" t="s">
        <v>812</v>
      </c>
      <c r="C688" s="3" t="s">
        <v>813</v>
      </c>
      <c r="D688" s="3" t="s">
        <v>443</v>
      </c>
      <c r="E688" s="2" t="s">
        <v>816</v>
      </c>
      <c r="F688" t="s">
        <v>1960</v>
      </c>
      <c r="G688" s="4">
        <v>1231708206</v>
      </c>
      <c r="H688" s="4">
        <v>1295744153.9738598</v>
      </c>
      <c r="I688" s="4">
        <v>1361125109</v>
      </c>
      <c r="J688" s="4">
        <v>1361125109</v>
      </c>
      <c r="K688" s="4">
        <v>1405089450.0207</v>
      </c>
      <c r="L688" s="4">
        <v>1336907183.6543291</v>
      </c>
      <c r="M688" s="4">
        <v>1538191000</v>
      </c>
      <c r="N688" s="4">
        <v>0</v>
      </c>
      <c r="O688" s="4">
        <v>1463549952.4262607</v>
      </c>
      <c r="P688" s="4">
        <v>1447242133.5213201</v>
      </c>
      <c r="Q688" s="4">
        <v>1299070187.8905265</v>
      </c>
      <c r="R688" s="4">
        <v>0</v>
      </c>
      <c r="S688" s="4">
        <v>0</v>
      </c>
      <c r="T688" s="4">
        <v>1490659397.5269599</v>
      </c>
      <c r="U688" s="4">
        <v>1299070187.8905265</v>
      </c>
    </row>
    <row r="689" spans="1:21" x14ac:dyDescent="0.25">
      <c r="A689" s="3" t="s">
        <v>814</v>
      </c>
      <c r="B689" s="3" t="s">
        <v>812</v>
      </c>
      <c r="C689" s="3" t="s">
        <v>813</v>
      </c>
      <c r="D689" s="3" t="s">
        <v>443</v>
      </c>
      <c r="E689" s="2" t="s">
        <v>817</v>
      </c>
      <c r="F689" t="s">
        <v>1961</v>
      </c>
      <c r="G689" s="4">
        <v>478308346</v>
      </c>
      <c r="H689" s="4">
        <v>503175378.80104554</v>
      </c>
      <c r="I689" s="4">
        <v>448467867</v>
      </c>
      <c r="J689" s="4">
        <v>448467867</v>
      </c>
      <c r="K689" s="4">
        <v>462953379.10409999</v>
      </c>
      <c r="L689" s="4">
        <v>440488467.27316839</v>
      </c>
      <c r="M689" s="4">
        <v>0</v>
      </c>
      <c r="N689" s="4">
        <v>0</v>
      </c>
      <c r="O689" s="4">
        <v>0</v>
      </c>
      <c r="P689" s="4">
        <v>476841980.47722298</v>
      </c>
      <c r="Q689" s="4">
        <v>428021812.53902209</v>
      </c>
      <c r="R689" s="4">
        <v>0</v>
      </c>
      <c r="S689" s="4">
        <v>0</v>
      </c>
      <c r="T689" s="4">
        <v>491147239.89153999</v>
      </c>
      <c r="U689" s="4">
        <v>428021812.53902233</v>
      </c>
    </row>
    <row r="690" spans="1:21" x14ac:dyDescent="0.25">
      <c r="A690" s="3" t="s">
        <v>814</v>
      </c>
      <c r="B690" s="3" t="s">
        <v>812</v>
      </c>
      <c r="C690" s="3" t="s">
        <v>813</v>
      </c>
      <c r="D690" s="3" t="s">
        <v>443</v>
      </c>
      <c r="E690" s="2" t="s">
        <v>818</v>
      </c>
      <c r="F690" t="s">
        <v>1962</v>
      </c>
      <c r="G690" s="4"/>
      <c r="H690" s="4"/>
      <c r="I690" s="4"/>
      <c r="J690" s="4"/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</row>
    <row r="691" spans="1:21" x14ac:dyDescent="0.25">
      <c r="A691" s="3" t="s">
        <v>814</v>
      </c>
      <c r="B691" s="3" t="s">
        <v>812</v>
      </c>
      <c r="C691" s="3" t="s">
        <v>813</v>
      </c>
      <c r="D691" s="3" t="s">
        <v>443</v>
      </c>
      <c r="E691" s="2" t="s">
        <v>819</v>
      </c>
      <c r="F691" t="s">
        <v>1963</v>
      </c>
      <c r="G691" s="4">
        <v>875161416</v>
      </c>
      <c r="H691" s="4">
        <v>920660658.94626772</v>
      </c>
      <c r="I691" s="4">
        <v>689630728</v>
      </c>
      <c r="J691" s="4">
        <v>689630728</v>
      </c>
      <c r="K691" s="4">
        <v>711905800.51440001</v>
      </c>
      <c r="L691" s="4">
        <v>677360419.13834441</v>
      </c>
      <c r="M691" s="4">
        <v>444825702</v>
      </c>
      <c r="N691" s="4">
        <v>369855702</v>
      </c>
      <c r="O691" s="4">
        <v>423240439.5813511</v>
      </c>
      <c r="P691" s="4">
        <v>733262974.52983201</v>
      </c>
      <c r="Q691" s="4">
        <v>658189841.23820257</v>
      </c>
      <c r="R691" s="4">
        <v>408207000</v>
      </c>
      <c r="S691" s="4">
        <v>366413837.67481101</v>
      </c>
      <c r="T691" s="4">
        <v>755260863.76572704</v>
      </c>
      <c r="U691" s="4">
        <v>658189841.23820257</v>
      </c>
    </row>
    <row r="692" spans="1:21" x14ac:dyDescent="0.25">
      <c r="A692" s="3" t="s">
        <v>814</v>
      </c>
      <c r="B692" s="3" t="s">
        <v>812</v>
      </c>
      <c r="C692" s="3" t="s">
        <v>813</v>
      </c>
      <c r="D692" s="3" t="s">
        <v>443</v>
      </c>
      <c r="E692" s="2" t="s">
        <v>820</v>
      </c>
      <c r="F692" t="s">
        <v>1964</v>
      </c>
      <c r="G692" s="4">
        <v>769439252</v>
      </c>
      <c r="H692" s="4">
        <v>809442047.84896886</v>
      </c>
      <c r="I692" s="4">
        <v>1181969052</v>
      </c>
      <c r="J692" s="4">
        <v>1181969052</v>
      </c>
      <c r="K692" s="4">
        <v>1220146652.3796</v>
      </c>
      <c r="L692" s="4">
        <v>1160938774.8616555</v>
      </c>
      <c r="M692" s="4">
        <v>42086659962</v>
      </c>
      <c r="N692" s="4">
        <v>41823146376</v>
      </c>
      <c r="O692" s="4">
        <v>40044395777.354897</v>
      </c>
      <c r="P692" s="4">
        <v>1256751051.95099</v>
      </c>
      <c r="Q692" s="4">
        <v>1128082017.0825539</v>
      </c>
      <c r="R692" s="4">
        <v>0</v>
      </c>
      <c r="S692" s="4">
        <v>0</v>
      </c>
      <c r="T692" s="4">
        <v>1294453583.5095201</v>
      </c>
      <c r="U692" s="4">
        <v>1128082017.0825541</v>
      </c>
    </row>
    <row r="693" spans="1:21" x14ac:dyDescent="0.25">
      <c r="A693" s="3" t="s">
        <v>814</v>
      </c>
      <c r="B693" s="3" t="s">
        <v>812</v>
      </c>
      <c r="C693" s="3" t="s">
        <v>813</v>
      </c>
      <c r="D693" s="3" t="s">
        <v>443</v>
      </c>
      <c r="E693" s="2" t="s">
        <v>821</v>
      </c>
      <c r="F693" t="s">
        <v>1965</v>
      </c>
      <c r="G693" s="4"/>
      <c r="H693" s="4"/>
      <c r="I693" s="4"/>
      <c r="J693" s="4"/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</row>
    <row r="694" spans="1:21" x14ac:dyDescent="0.25">
      <c r="A694" s="3" t="s">
        <v>814</v>
      </c>
      <c r="B694" s="3" t="s">
        <v>812</v>
      </c>
      <c r="C694" s="3" t="s">
        <v>813</v>
      </c>
      <c r="D694" s="3" t="s">
        <v>443</v>
      </c>
      <c r="E694" s="2" t="s">
        <v>822</v>
      </c>
      <c r="F694" t="s">
        <v>1966</v>
      </c>
      <c r="G694" s="4">
        <v>367233272</v>
      </c>
      <c r="H694" s="4">
        <v>386325562.3537612</v>
      </c>
      <c r="I694" s="4">
        <v>336644312</v>
      </c>
      <c r="J694" s="4">
        <v>336644312</v>
      </c>
      <c r="K694" s="4">
        <v>347517923.27759999</v>
      </c>
      <c r="L694" s="4">
        <v>330654541.65328258</v>
      </c>
      <c r="M694" s="4">
        <v>947983772</v>
      </c>
      <c r="N694" s="4">
        <v>0</v>
      </c>
      <c r="O694" s="4">
        <v>901982656.51760221</v>
      </c>
      <c r="P694" s="4">
        <v>357943460.97592801</v>
      </c>
      <c r="Q694" s="4">
        <v>321296394.24800098</v>
      </c>
      <c r="R694" s="4">
        <v>0</v>
      </c>
      <c r="S694" s="4">
        <v>0</v>
      </c>
      <c r="T694" s="4">
        <v>368681764.805206</v>
      </c>
      <c r="U694" s="4">
        <v>321296394.2480011</v>
      </c>
    </row>
    <row r="695" spans="1:21" x14ac:dyDescent="0.25">
      <c r="A695" s="3" t="s">
        <v>814</v>
      </c>
      <c r="B695" s="3" t="s">
        <v>812</v>
      </c>
      <c r="C695" s="3" t="s">
        <v>813</v>
      </c>
      <c r="D695" s="3" t="s">
        <v>443</v>
      </c>
      <c r="E695" s="2" t="s">
        <v>823</v>
      </c>
      <c r="F695" t="s">
        <v>1967</v>
      </c>
      <c r="G695" s="4"/>
      <c r="H695" s="4"/>
      <c r="I695" s="4"/>
      <c r="J695" s="4"/>
      <c r="K695" s="4">
        <v>0</v>
      </c>
      <c r="L695" s="4">
        <v>0</v>
      </c>
      <c r="M695" s="4">
        <v>30110082</v>
      </c>
      <c r="N695" s="4">
        <v>0</v>
      </c>
      <c r="O695" s="4">
        <v>28648983.824928638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</row>
    <row r="696" spans="1:21" x14ac:dyDescent="0.25">
      <c r="A696" s="3" t="s">
        <v>814</v>
      </c>
      <c r="B696" s="3" t="s">
        <v>812</v>
      </c>
      <c r="C696" s="3" t="s">
        <v>813</v>
      </c>
      <c r="D696" s="3" t="s">
        <v>443</v>
      </c>
      <c r="E696" s="2" t="s">
        <v>824</v>
      </c>
      <c r="F696" t="s">
        <v>1968</v>
      </c>
      <c r="G696" s="4">
        <v>725471157</v>
      </c>
      <c r="H696" s="4">
        <v>763188071.63926804</v>
      </c>
      <c r="I696" s="4">
        <v>710821011</v>
      </c>
      <c r="J696" s="4">
        <v>710821011</v>
      </c>
      <c r="K696" s="4">
        <v>733780529.65530002</v>
      </c>
      <c r="L696" s="4">
        <v>698173672.36470032</v>
      </c>
      <c r="M696" s="4">
        <v>0</v>
      </c>
      <c r="N696" s="4">
        <v>5584457654</v>
      </c>
      <c r="O696" s="4">
        <v>0</v>
      </c>
      <c r="P696" s="4">
        <v>755793945.54495895</v>
      </c>
      <c r="Q696" s="4">
        <v>678414040.12796342</v>
      </c>
      <c r="R696" s="4">
        <v>0</v>
      </c>
      <c r="S696" s="4">
        <v>0</v>
      </c>
      <c r="T696" s="4">
        <v>778467763.91130805</v>
      </c>
      <c r="U696" s="4">
        <v>678414040.12796366</v>
      </c>
    </row>
    <row r="697" spans="1:21" x14ac:dyDescent="0.25">
      <c r="A697" s="3" t="s">
        <v>814</v>
      </c>
      <c r="B697" s="3" t="s">
        <v>812</v>
      </c>
      <c r="C697" s="3" t="s">
        <v>813</v>
      </c>
      <c r="D697" s="3" t="s">
        <v>443</v>
      </c>
      <c r="E697" s="2" t="s">
        <v>825</v>
      </c>
      <c r="F697" t="s">
        <v>1969</v>
      </c>
      <c r="G697" s="4">
        <v>20120578834</v>
      </c>
      <c r="H697" s="4">
        <v>21166638552.64246</v>
      </c>
      <c r="I697" s="4">
        <v>12090293634</v>
      </c>
      <c r="J697" s="4">
        <v>12090293634</v>
      </c>
      <c r="K697" s="4">
        <v>12480810118.378201</v>
      </c>
      <c r="L697" s="4">
        <v>11875176135.469267</v>
      </c>
      <c r="M697" s="4">
        <v>0</v>
      </c>
      <c r="N697" s="4">
        <v>27722339279</v>
      </c>
      <c r="O697" s="4">
        <v>0</v>
      </c>
      <c r="P697" s="4">
        <v>12855234421.9296</v>
      </c>
      <c r="Q697" s="4">
        <v>11539086244.842827</v>
      </c>
      <c r="R697" s="4">
        <v>0</v>
      </c>
      <c r="S697" s="4">
        <v>0</v>
      </c>
      <c r="T697" s="4">
        <v>13240891454.5874</v>
      </c>
      <c r="U697" s="4">
        <v>11539086244.842749</v>
      </c>
    </row>
    <row r="698" spans="1:21" x14ac:dyDescent="0.25">
      <c r="A698" s="3" t="s">
        <v>814</v>
      </c>
      <c r="B698" s="3" t="s">
        <v>812</v>
      </c>
      <c r="C698" s="3" t="s">
        <v>813</v>
      </c>
      <c r="D698" s="3" t="s">
        <v>443</v>
      </c>
      <c r="E698" s="2" t="s">
        <v>826</v>
      </c>
      <c r="F698" t="s">
        <v>1970</v>
      </c>
      <c r="G698" s="4">
        <v>767900</v>
      </c>
      <c r="H698" s="4">
        <v>807822.77083938417</v>
      </c>
      <c r="I698" s="4">
        <v>845000</v>
      </c>
      <c r="J698" s="4">
        <v>845000</v>
      </c>
      <c r="K698" s="4">
        <v>872293.5</v>
      </c>
      <c r="L698" s="4">
        <v>829965.27117031394</v>
      </c>
      <c r="M698" s="4">
        <v>80201143</v>
      </c>
      <c r="N698" s="4">
        <v>896000</v>
      </c>
      <c r="O698" s="4">
        <v>76309365.366317794</v>
      </c>
      <c r="P698" s="4">
        <v>898462.30500000005</v>
      </c>
      <c r="Q698" s="4">
        <v>806475.68802398432</v>
      </c>
      <c r="R698" s="4">
        <v>0</v>
      </c>
      <c r="S698" s="4">
        <v>0</v>
      </c>
      <c r="T698" s="4">
        <v>925416.17414999998</v>
      </c>
      <c r="U698" s="4">
        <v>806475.6880239842</v>
      </c>
    </row>
    <row r="699" spans="1:21" x14ac:dyDescent="0.25">
      <c r="A699" s="3" t="s">
        <v>814</v>
      </c>
      <c r="B699" s="3" t="s">
        <v>812</v>
      </c>
      <c r="C699" s="3" t="s">
        <v>813</v>
      </c>
      <c r="D699" s="3" t="s">
        <v>443</v>
      </c>
      <c r="E699" s="2" t="s">
        <v>827</v>
      </c>
      <c r="F699" t="s">
        <v>1971</v>
      </c>
      <c r="G699" s="4">
        <v>12122896013</v>
      </c>
      <c r="H699" s="4">
        <v>12753159848.703455</v>
      </c>
      <c r="I699" s="4">
        <v>12909788138</v>
      </c>
      <c r="J699" s="4">
        <v>12909788138</v>
      </c>
      <c r="K699" s="4">
        <v>13326774294.857401</v>
      </c>
      <c r="L699" s="4">
        <v>12680089719.179258</v>
      </c>
      <c r="M699" s="4">
        <v>14137689405</v>
      </c>
      <c r="N699" s="4">
        <v>13723881210</v>
      </c>
      <c r="O699" s="4">
        <v>13451655000</v>
      </c>
      <c r="P699" s="4">
        <v>13726577523.7031</v>
      </c>
      <c r="Q699" s="4">
        <v>12321219255.428881</v>
      </c>
      <c r="R699" s="4">
        <v>0</v>
      </c>
      <c r="S699" s="4">
        <v>0</v>
      </c>
      <c r="T699" s="4">
        <v>14138374849.4142</v>
      </c>
      <c r="U699" s="4">
        <v>12321219255.428886</v>
      </c>
    </row>
    <row r="700" spans="1:21" x14ac:dyDescent="0.25">
      <c r="A700" s="3" t="s">
        <v>814</v>
      </c>
      <c r="B700" s="3" t="s">
        <v>812</v>
      </c>
      <c r="C700" s="3" t="s">
        <v>813</v>
      </c>
      <c r="D700" s="3" t="s">
        <v>443</v>
      </c>
      <c r="E700" s="2" t="s">
        <v>828</v>
      </c>
      <c r="F700" t="s">
        <v>1972</v>
      </c>
      <c r="G700" s="4">
        <v>311163766341</v>
      </c>
      <c r="H700" s="4">
        <v>327341028663.11414</v>
      </c>
      <c r="I700" s="4">
        <v>363324204100</v>
      </c>
      <c r="J700" s="4">
        <v>363324204100</v>
      </c>
      <c r="K700" s="4">
        <v>379746458125.32001</v>
      </c>
      <c r="L700" s="4">
        <v>361319179947.97333</v>
      </c>
      <c r="M700" s="4">
        <v>486120696563</v>
      </c>
      <c r="N700" s="4">
        <v>486120696563</v>
      </c>
      <c r="O700" s="4">
        <v>462531585692.67365</v>
      </c>
      <c r="P700" s="4">
        <v>391708471556.26801</v>
      </c>
      <c r="Q700" s="4">
        <v>351604466147.48578</v>
      </c>
      <c r="R700" s="4">
        <v>0</v>
      </c>
      <c r="S700" s="4">
        <v>0</v>
      </c>
      <c r="T700" s="4">
        <v>403459725702.95599</v>
      </c>
      <c r="U700" s="4">
        <v>351604466147.48572</v>
      </c>
    </row>
    <row r="701" spans="1:21" x14ac:dyDescent="0.25">
      <c r="A701" s="3" t="s">
        <v>814</v>
      </c>
      <c r="B701" s="3" t="s">
        <v>812</v>
      </c>
      <c r="C701" s="3" t="s">
        <v>813</v>
      </c>
      <c r="D701" s="3" t="s">
        <v>443</v>
      </c>
      <c r="E701" s="2" t="s">
        <v>829</v>
      </c>
      <c r="F701" t="s">
        <v>1973</v>
      </c>
      <c r="G701" s="4">
        <v>3090213990</v>
      </c>
      <c r="H701" s="4">
        <v>3250872806.2097006</v>
      </c>
      <c r="I701" s="4">
        <v>2991920791</v>
      </c>
      <c r="J701" s="4">
        <v>2991920791</v>
      </c>
      <c r="K701" s="4">
        <v>3088559832.5493002</v>
      </c>
      <c r="L701" s="4">
        <v>2938686805.470314</v>
      </c>
      <c r="M701" s="4">
        <v>4536381640</v>
      </c>
      <c r="N701" s="4">
        <v>0</v>
      </c>
      <c r="O701" s="4">
        <v>4316252749.7621307</v>
      </c>
      <c r="P701" s="4">
        <v>3181216627.5257802</v>
      </c>
      <c r="Q701" s="4">
        <v>2855516424.1834192</v>
      </c>
      <c r="R701" s="4">
        <v>0</v>
      </c>
      <c r="S701" s="4">
        <v>0</v>
      </c>
      <c r="T701" s="4">
        <v>3276653126.3515501</v>
      </c>
      <c r="U701" s="4">
        <v>2855516424.1834159</v>
      </c>
    </row>
    <row r="702" spans="1:21" x14ac:dyDescent="0.25">
      <c r="A702" s="3" t="s">
        <v>814</v>
      </c>
      <c r="B702" s="3" t="s">
        <v>812</v>
      </c>
      <c r="C702" s="3" t="s">
        <v>813</v>
      </c>
      <c r="D702" s="3" t="s">
        <v>443</v>
      </c>
      <c r="E702" s="2" t="s">
        <v>830</v>
      </c>
      <c r="F702" t="s">
        <v>1974</v>
      </c>
      <c r="G702" s="4">
        <v>19382225</v>
      </c>
      <c r="H702" s="4">
        <v>20389898.039500434</v>
      </c>
      <c r="I702" s="4">
        <v>23652318</v>
      </c>
      <c r="J702" s="4">
        <v>23652318</v>
      </c>
      <c r="K702" s="4">
        <v>24416287.871399999</v>
      </c>
      <c r="L702" s="4">
        <v>23231482.275356799</v>
      </c>
      <c r="M702" s="4">
        <v>13541088</v>
      </c>
      <c r="N702" s="4">
        <v>22722358</v>
      </c>
      <c r="O702" s="4">
        <v>12884003.805899143</v>
      </c>
      <c r="P702" s="4">
        <v>25148776.507541999</v>
      </c>
      <c r="Q702" s="4">
        <v>22573987.49397878</v>
      </c>
      <c r="R702" s="4">
        <v>0</v>
      </c>
      <c r="S702" s="4">
        <v>0</v>
      </c>
      <c r="T702" s="4">
        <v>25903239.802768301</v>
      </c>
      <c r="U702" s="4">
        <v>22573987.493978813</v>
      </c>
    </row>
    <row r="703" spans="1:21" x14ac:dyDescent="0.25">
      <c r="A703" s="3" t="s">
        <v>814</v>
      </c>
      <c r="B703" s="3" t="s">
        <v>812</v>
      </c>
      <c r="C703" s="3" t="s">
        <v>813</v>
      </c>
      <c r="D703" s="3" t="s">
        <v>443</v>
      </c>
      <c r="E703" s="2" t="s">
        <v>831</v>
      </c>
      <c r="F703" t="s">
        <v>1975</v>
      </c>
      <c r="G703" s="4">
        <v>617895599</v>
      </c>
      <c r="H703" s="4">
        <v>650019709.43305254</v>
      </c>
      <c r="I703" s="4">
        <v>856076026</v>
      </c>
      <c r="J703" s="4">
        <v>856076026</v>
      </c>
      <c r="K703" s="4">
        <v>883727281.63979995</v>
      </c>
      <c r="L703" s="4">
        <v>840844226.1082778</v>
      </c>
      <c r="M703" s="4">
        <v>752758861</v>
      </c>
      <c r="N703" s="4">
        <v>752758861</v>
      </c>
      <c r="O703" s="4">
        <v>716231076.11798286</v>
      </c>
      <c r="P703" s="4">
        <v>910239100.08899403</v>
      </c>
      <c r="Q703" s="4">
        <v>817046748.01087368</v>
      </c>
      <c r="R703" s="4">
        <v>0</v>
      </c>
      <c r="S703" s="4">
        <v>0</v>
      </c>
      <c r="T703" s="4">
        <v>937546273.09166396</v>
      </c>
      <c r="U703" s="4">
        <v>817046748.01087379</v>
      </c>
    </row>
    <row r="704" spans="1:21" x14ac:dyDescent="0.25">
      <c r="A704" s="3" t="s">
        <v>834</v>
      </c>
      <c r="B704" s="3" t="s">
        <v>482</v>
      </c>
      <c r="C704" s="3" t="s">
        <v>833</v>
      </c>
      <c r="D704" s="3" t="s">
        <v>443</v>
      </c>
      <c r="E704" s="2" t="s">
        <v>832</v>
      </c>
      <c r="F704" t="s">
        <v>1958</v>
      </c>
      <c r="G704" s="4">
        <v>4250000</v>
      </c>
      <c r="H704" s="4">
        <v>4470955.5620098747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1164003000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</row>
    <row r="705" spans="1:21" x14ac:dyDescent="0.25">
      <c r="A705" s="3" t="s">
        <v>834</v>
      </c>
      <c r="B705" s="3" t="s">
        <v>482</v>
      </c>
      <c r="C705" s="3" t="s">
        <v>833</v>
      </c>
      <c r="D705" s="3" t="s">
        <v>443</v>
      </c>
      <c r="E705" s="2" t="s">
        <v>835</v>
      </c>
      <c r="F705" t="s">
        <v>1959</v>
      </c>
      <c r="G705" s="4">
        <v>27000000</v>
      </c>
      <c r="H705" s="4">
        <v>28403717.688062735</v>
      </c>
      <c r="I705" s="4">
        <v>29489000</v>
      </c>
      <c r="J705" s="4">
        <v>29489000</v>
      </c>
      <c r="K705" s="4">
        <v>29459511</v>
      </c>
      <c r="L705" s="4">
        <v>28029981.921979066</v>
      </c>
      <c r="M705" s="4">
        <v>385750860</v>
      </c>
      <c r="N705" s="4">
        <v>30442000</v>
      </c>
      <c r="O705" s="4">
        <v>367032216.93625116</v>
      </c>
      <c r="P705" s="4">
        <v>29430051.489</v>
      </c>
      <c r="Q705" s="4">
        <v>26416935.792506687</v>
      </c>
      <c r="R705" s="4">
        <v>0</v>
      </c>
      <c r="S705" s="4">
        <v>0</v>
      </c>
      <c r="T705" s="4">
        <v>29400621.437511001</v>
      </c>
      <c r="U705" s="4">
        <v>25621862.967683669</v>
      </c>
    </row>
    <row r="706" spans="1:21" x14ac:dyDescent="0.25">
      <c r="A706" s="3" t="s">
        <v>834</v>
      </c>
      <c r="B706" s="3" t="s">
        <v>482</v>
      </c>
      <c r="C706" s="3" t="s">
        <v>833</v>
      </c>
      <c r="D706" s="3" t="s">
        <v>443</v>
      </c>
      <c r="E706" s="2" t="s">
        <v>836</v>
      </c>
      <c r="F706" t="s">
        <v>1960</v>
      </c>
      <c r="G706" s="4">
        <v>6251729</v>
      </c>
      <c r="H706" s="4">
        <v>6576753.539936102</v>
      </c>
      <c r="I706" s="4">
        <v>5105454</v>
      </c>
      <c r="J706" s="4">
        <v>5105454</v>
      </c>
      <c r="K706" s="4">
        <v>5100348.5460000001</v>
      </c>
      <c r="L706" s="4">
        <v>4852853.0409134161</v>
      </c>
      <c r="M706" s="4">
        <v>1537649434</v>
      </c>
      <c r="N706" s="4">
        <v>0</v>
      </c>
      <c r="O706" s="4">
        <v>1463034666.0323501</v>
      </c>
      <c r="P706" s="4">
        <v>5095248.1974539999</v>
      </c>
      <c r="Q706" s="4">
        <v>4573585.082898587</v>
      </c>
      <c r="R706" s="4">
        <v>0</v>
      </c>
      <c r="S706" s="4">
        <v>0</v>
      </c>
      <c r="T706" s="4">
        <v>5090152.9492565496</v>
      </c>
      <c r="U706" s="4">
        <v>4435933.4930249434</v>
      </c>
    </row>
    <row r="707" spans="1:21" x14ac:dyDescent="0.25">
      <c r="A707" s="3" t="s">
        <v>834</v>
      </c>
      <c r="B707" s="3" t="s">
        <v>482</v>
      </c>
      <c r="C707" s="3" t="s">
        <v>833</v>
      </c>
      <c r="D707" s="3" t="s">
        <v>443</v>
      </c>
      <c r="E707" s="2" t="s">
        <v>837</v>
      </c>
      <c r="F707" t="s">
        <v>1961</v>
      </c>
      <c r="G707" s="4">
        <v>21398271</v>
      </c>
      <c r="H707" s="4">
        <v>22510757.351728141</v>
      </c>
      <c r="I707" s="4">
        <v>44894546</v>
      </c>
      <c r="J707" s="4">
        <v>44894546</v>
      </c>
      <c r="K707" s="4">
        <v>44849651.454000004</v>
      </c>
      <c r="L707" s="4">
        <v>42673312.515699334</v>
      </c>
      <c r="M707" s="4">
        <v>0</v>
      </c>
      <c r="N707" s="4">
        <v>0</v>
      </c>
      <c r="O707" s="4">
        <v>0</v>
      </c>
      <c r="P707" s="4">
        <v>44804801.802546002</v>
      </c>
      <c r="Q707" s="4">
        <v>40217584.153946824</v>
      </c>
      <c r="R707" s="4">
        <v>0</v>
      </c>
      <c r="S707" s="4">
        <v>0</v>
      </c>
      <c r="T707" s="4">
        <v>44759997.000743501</v>
      </c>
      <c r="U707" s="4">
        <v>39007152.009507686</v>
      </c>
    </row>
    <row r="708" spans="1:21" x14ac:dyDescent="0.25">
      <c r="A708" s="3" t="s">
        <v>834</v>
      </c>
      <c r="B708" s="3" t="s">
        <v>482</v>
      </c>
      <c r="C708" s="3" t="s">
        <v>833</v>
      </c>
      <c r="D708" s="3" t="s">
        <v>443</v>
      </c>
      <c r="E708" s="2" t="s">
        <v>838</v>
      </c>
      <c r="F708" t="s">
        <v>1962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5035161000</v>
      </c>
      <c r="N708" s="4">
        <v>5035161000</v>
      </c>
      <c r="O708" s="4">
        <v>4790828734.5385342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</row>
    <row r="709" spans="1:21" x14ac:dyDescent="0.25">
      <c r="A709" s="3" t="s">
        <v>834</v>
      </c>
      <c r="B709" s="3" t="s">
        <v>482</v>
      </c>
      <c r="C709" s="3" t="s">
        <v>833</v>
      </c>
      <c r="D709" s="3" t="s">
        <v>443</v>
      </c>
      <c r="E709" s="2" t="s">
        <v>839</v>
      </c>
      <c r="F709" t="s">
        <v>1963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64604640</v>
      </c>
      <c r="N709" s="4">
        <v>0</v>
      </c>
      <c r="O709" s="4">
        <v>61469686.013320647</v>
      </c>
      <c r="P709" s="4">
        <v>0</v>
      </c>
      <c r="Q709" s="4">
        <v>0</v>
      </c>
      <c r="R709" s="4">
        <v>82356000</v>
      </c>
      <c r="S709" s="4">
        <v>73924205.159506664</v>
      </c>
      <c r="T709" s="4">
        <v>0</v>
      </c>
      <c r="U709" s="4">
        <v>0</v>
      </c>
    </row>
    <row r="710" spans="1:21" x14ac:dyDescent="0.25">
      <c r="A710" s="3" t="s">
        <v>834</v>
      </c>
      <c r="B710" s="3" t="s">
        <v>482</v>
      </c>
      <c r="C710" s="3" t="s">
        <v>833</v>
      </c>
      <c r="D710" s="3" t="s">
        <v>443</v>
      </c>
      <c r="E710" s="2" t="s">
        <v>840</v>
      </c>
      <c r="F710" t="s">
        <v>1964</v>
      </c>
      <c r="G710" s="4">
        <v>24552000</v>
      </c>
      <c r="H710" s="4">
        <v>25828447.284345046</v>
      </c>
      <c r="I710" s="4">
        <v>31345359</v>
      </c>
      <c r="J710" s="4">
        <v>31345359</v>
      </c>
      <c r="K710" s="4">
        <v>30404998.23</v>
      </c>
      <c r="L710" s="4">
        <v>28929589.181731682</v>
      </c>
      <c r="M710" s="4">
        <v>5500000</v>
      </c>
      <c r="N710" s="4">
        <v>28442233</v>
      </c>
      <c r="O710" s="4">
        <v>5233111.3225499522</v>
      </c>
      <c r="P710" s="4">
        <v>29796898.2654</v>
      </c>
      <c r="Q710" s="4">
        <v>26746223.960468914</v>
      </c>
      <c r="R710" s="4">
        <v>0</v>
      </c>
      <c r="S710" s="4">
        <v>0</v>
      </c>
      <c r="T710" s="4">
        <v>29498929.282745998</v>
      </c>
      <c r="U710" s="4">
        <v>25707535.651324488</v>
      </c>
    </row>
    <row r="711" spans="1:21" x14ac:dyDescent="0.25">
      <c r="A711" s="3" t="s">
        <v>834</v>
      </c>
      <c r="B711" s="3" t="s">
        <v>482</v>
      </c>
      <c r="C711" s="3" t="s">
        <v>833</v>
      </c>
      <c r="D711" s="3" t="s">
        <v>443</v>
      </c>
      <c r="E711" s="2" t="s">
        <v>841</v>
      </c>
      <c r="F711" t="s">
        <v>1965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</row>
    <row r="712" spans="1:21" x14ac:dyDescent="0.25">
      <c r="A712" s="3" t="s">
        <v>834</v>
      </c>
      <c r="B712" s="3" t="s">
        <v>482</v>
      </c>
      <c r="C712" s="3" t="s">
        <v>833</v>
      </c>
      <c r="D712" s="3" t="s">
        <v>443</v>
      </c>
      <c r="E712" s="2" t="s">
        <v>842</v>
      </c>
      <c r="F712" t="s">
        <v>1966</v>
      </c>
      <c r="G712" s="4">
        <v>11471748</v>
      </c>
      <c r="H712" s="4">
        <v>12068158.947429566</v>
      </c>
      <c r="I712" s="4">
        <v>7257000</v>
      </c>
      <c r="J712" s="4">
        <v>7257000</v>
      </c>
      <c r="K712" s="4">
        <v>6894150</v>
      </c>
      <c r="L712" s="4">
        <v>6559609.8953377735</v>
      </c>
      <c r="M712" s="4">
        <v>1268000</v>
      </c>
      <c r="N712" s="4">
        <v>1268000</v>
      </c>
      <c r="O712" s="4">
        <v>1206470.0285442434</v>
      </c>
      <c r="P712" s="4">
        <v>6549442.5</v>
      </c>
      <c r="Q712" s="4">
        <v>5878895.6609159289</v>
      </c>
      <c r="R712" s="4">
        <v>0</v>
      </c>
      <c r="S712" s="4">
        <v>0</v>
      </c>
      <c r="T712" s="4">
        <v>6221970.375</v>
      </c>
      <c r="U712" s="4">
        <v>5422282.4056991572</v>
      </c>
    </row>
    <row r="713" spans="1:21" x14ac:dyDescent="0.25">
      <c r="A713" s="3" t="s">
        <v>834</v>
      </c>
      <c r="B713" s="3" t="s">
        <v>482</v>
      </c>
      <c r="C713" s="3" t="s">
        <v>833</v>
      </c>
      <c r="D713" s="3" t="s">
        <v>443</v>
      </c>
      <c r="E713" s="2" t="s">
        <v>843</v>
      </c>
      <c r="F713" t="s">
        <v>1967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</row>
    <row r="714" spans="1:21" x14ac:dyDescent="0.25">
      <c r="A714" s="3" t="s">
        <v>834</v>
      </c>
      <c r="B714" s="3" t="s">
        <v>482</v>
      </c>
      <c r="C714" s="3" t="s">
        <v>833</v>
      </c>
      <c r="D714" s="3" t="s">
        <v>443</v>
      </c>
      <c r="E714" s="2" t="s">
        <v>844</v>
      </c>
      <c r="F714" t="s">
        <v>1968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</row>
    <row r="715" spans="1:21" x14ac:dyDescent="0.25">
      <c r="A715" s="3" t="s">
        <v>834</v>
      </c>
      <c r="B715" s="3" t="s">
        <v>482</v>
      </c>
      <c r="C715" s="3" t="s">
        <v>833</v>
      </c>
      <c r="D715" s="3" t="s">
        <v>443</v>
      </c>
      <c r="E715" s="2" t="s">
        <v>845</v>
      </c>
      <c r="F715" t="s">
        <v>1969</v>
      </c>
      <c r="G715" s="4">
        <v>64482000</v>
      </c>
      <c r="H715" s="4">
        <v>67834389.77635783</v>
      </c>
      <c r="I715" s="4">
        <v>38229936</v>
      </c>
      <c r="J715" s="4">
        <v>38229936</v>
      </c>
      <c r="K715" s="4">
        <v>37083037.920000002</v>
      </c>
      <c r="L715" s="4">
        <v>35283575.566127501</v>
      </c>
      <c r="M715" s="4">
        <v>221174948</v>
      </c>
      <c r="N715" s="4">
        <v>29100000</v>
      </c>
      <c r="O715" s="4">
        <v>210442386.29876307</v>
      </c>
      <c r="P715" s="4">
        <v>36341377.161600001</v>
      </c>
      <c r="Q715" s="4">
        <v>32620664.202646177</v>
      </c>
      <c r="R715" s="4">
        <v>0</v>
      </c>
      <c r="S715" s="4">
        <v>0</v>
      </c>
      <c r="T715" s="4">
        <v>35977963.389983997</v>
      </c>
      <c r="U715" s="4">
        <v>31353842.291863795</v>
      </c>
    </row>
    <row r="716" spans="1:21" x14ac:dyDescent="0.25">
      <c r="A716" s="3" t="s">
        <v>834</v>
      </c>
      <c r="B716" s="3" t="s">
        <v>482</v>
      </c>
      <c r="C716" s="3" t="s">
        <v>833</v>
      </c>
      <c r="D716" s="3" t="s">
        <v>443</v>
      </c>
      <c r="E716" s="2" t="s">
        <v>846</v>
      </c>
      <c r="F716" t="s">
        <v>1970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350944035</v>
      </c>
      <c r="N716" s="4">
        <v>0</v>
      </c>
      <c r="O716" s="4">
        <v>333914400.57088488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</row>
    <row r="717" spans="1:21" x14ac:dyDescent="0.25">
      <c r="A717" s="3" t="s">
        <v>834</v>
      </c>
      <c r="B717" s="3" t="s">
        <v>482</v>
      </c>
      <c r="C717" s="3" t="s">
        <v>833</v>
      </c>
      <c r="D717" s="3" t="s">
        <v>443</v>
      </c>
      <c r="E717" s="2" t="s">
        <v>847</v>
      </c>
      <c r="F717" t="s">
        <v>1971</v>
      </c>
      <c r="G717" s="4">
        <v>3165052</v>
      </c>
      <c r="H717" s="4">
        <v>3329601.6102236421</v>
      </c>
      <c r="I717" s="4">
        <v>3020309</v>
      </c>
      <c r="J717" s="4">
        <v>3020309</v>
      </c>
      <c r="K717" s="4">
        <v>2990105.91</v>
      </c>
      <c r="L717" s="4">
        <v>2845010.3805899145</v>
      </c>
      <c r="M717" s="4">
        <v>4921362</v>
      </c>
      <c r="N717" s="4">
        <v>4921362</v>
      </c>
      <c r="O717" s="4">
        <v>4682551.8553758319</v>
      </c>
      <c r="P717" s="4">
        <v>2960204.8509</v>
      </c>
      <c r="Q717" s="4">
        <v>2657132.3365886933</v>
      </c>
      <c r="R717" s="4">
        <v>0</v>
      </c>
      <c r="S717" s="4">
        <v>0</v>
      </c>
      <c r="T717" s="4">
        <v>2930602.8023910001</v>
      </c>
      <c r="U717" s="4">
        <v>2553942.731284278</v>
      </c>
    </row>
    <row r="718" spans="1:21" x14ac:dyDescent="0.25">
      <c r="A718" s="3" t="s">
        <v>834</v>
      </c>
      <c r="B718" s="3" t="s">
        <v>482</v>
      </c>
      <c r="C718" s="3" t="s">
        <v>833</v>
      </c>
      <c r="D718" s="3" t="s">
        <v>443</v>
      </c>
      <c r="E718" s="2" t="s">
        <v>848</v>
      </c>
      <c r="F718" t="s">
        <v>1972</v>
      </c>
      <c r="G718" s="4">
        <v>3809505185</v>
      </c>
      <c r="H718" s="4">
        <v>4007559622.442637</v>
      </c>
      <c r="I718" s="4">
        <v>3577503995</v>
      </c>
      <c r="J718" s="4">
        <v>3577503995</v>
      </c>
      <c r="K718" s="4">
        <v>4480466003.3380003</v>
      </c>
      <c r="L718" s="4">
        <v>4263050431.3396769</v>
      </c>
      <c r="M718" s="4">
        <v>4657034322</v>
      </c>
      <c r="N718" s="4">
        <v>4657034322</v>
      </c>
      <c r="O718" s="4">
        <v>4431050734.5385342</v>
      </c>
      <c r="P718" s="4">
        <v>4480466003.3380003</v>
      </c>
      <c r="Q718" s="4">
        <v>4021745689.9430909</v>
      </c>
      <c r="R718" s="4">
        <v>0</v>
      </c>
      <c r="S718" s="4">
        <v>0</v>
      </c>
      <c r="T718" s="4">
        <v>4480466003.3380003</v>
      </c>
      <c r="U718" s="4">
        <v>3904607465.9641657</v>
      </c>
    </row>
    <row r="719" spans="1:21" x14ac:dyDescent="0.25">
      <c r="A719" s="3" t="s">
        <v>834</v>
      </c>
      <c r="B719" s="3" t="s">
        <v>482</v>
      </c>
      <c r="C719" s="3" t="s">
        <v>833</v>
      </c>
      <c r="D719" s="3" t="s">
        <v>443</v>
      </c>
      <c r="E719" s="2" t="s">
        <v>849</v>
      </c>
      <c r="F719" t="s">
        <v>1973</v>
      </c>
      <c r="G719" s="4">
        <v>29811068</v>
      </c>
      <c r="H719" s="4">
        <v>31360931.831542257</v>
      </c>
      <c r="I719" s="4">
        <v>31781611</v>
      </c>
      <c r="J719" s="4">
        <v>31781611</v>
      </c>
      <c r="K719" s="4">
        <v>31145978.780000001</v>
      </c>
      <c r="L719" s="4">
        <v>29634613.491912466</v>
      </c>
      <c r="M719" s="4">
        <v>23625581</v>
      </c>
      <c r="N719" s="4">
        <v>0</v>
      </c>
      <c r="O719" s="4">
        <v>22479144.624167457</v>
      </c>
      <c r="P719" s="4">
        <v>30523059.204399999</v>
      </c>
      <c r="Q719" s="4">
        <v>27398038.888749257</v>
      </c>
      <c r="R719" s="4">
        <v>0</v>
      </c>
      <c r="S719" s="4">
        <v>0</v>
      </c>
      <c r="T719" s="4">
        <v>29912598.020312</v>
      </c>
      <c r="U719" s="4">
        <v>26068037.000945896</v>
      </c>
    </row>
    <row r="720" spans="1:21" x14ac:dyDescent="0.25">
      <c r="A720" s="3" t="s">
        <v>834</v>
      </c>
      <c r="B720" s="3" t="s">
        <v>482</v>
      </c>
      <c r="C720" s="3" t="s">
        <v>833</v>
      </c>
      <c r="D720" s="3" t="s">
        <v>443</v>
      </c>
      <c r="E720" s="2" t="s">
        <v>850</v>
      </c>
      <c r="F720" t="s">
        <v>1974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2671094</v>
      </c>
      <c r="N720" s="4">
        <v>0</v>
      </c>
      <c r="O720" s="4">
        <v>2541478.5918173166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</row>
    <row r="721" spans="1:21" x14ac:dyDescent="0.25">
      <c r="A721" s="3" t="s">
        <v>834</v>
      </c>
      <c r="B721" s="3" t="s">
        <v>482</v>
      </c>
      <c r="C721" s="3" t="s">
        <v>833</v>
      </c>
      <c r="D721" s="3" t="s">
        <v>443</v>
      </c>
      <c r="E721" s="2" t="s">
        <v>851</v>
      </c>
      <c r="F721" t="s">
        <v>1975</v>
      </c>
      <c r="G721" s="4">
        <v>52824493</v>
      </c>
      <c r="H721" s="4">
        <v>55570814.30322393</v>
      </c>
      <c r="I721" s="4">
        <v>152844456</v>
      </c>
      <c r="J721" s="4">
        <v>152844456</v>
      </c>
      <c r="K721" s="4">
        <v>151316011.44</v>
      </c>
      <c r="L721" s="4">
        <v>143973369.59086582</v>
      </c>
      <c r="M721" s="4">
        <v>256088989</v>
      </c>
      <c r="N721" s="4">
        <v>256088989</v>
      </c>
      <c r="O721" s="4">
        <v>243662215.98477641</v>
      </c>
      <c r="P721" s="4">
        <v>149802851.3256</v>
      </c>
      <c r="Q721" s="4">
        <v>134465694.24052563</v>
      </c>
      <c r="R721" s="4">
        <v>0</v>
      </c>
      <c r="S721" s="4">
        <v>0</v>
      </c>
      <c r="T721" s="4">
        <v>148304822.81234401</v>
      </c>
      <c r="U721" s="4">
        <v>129243725.53215571</v>
      </c>
    </row>
    <row r="722" spans="1:21" x14ac:dyDescent="0.25">
      <c r="A722" s="3" t="s">
        <v>855</v>
      </c>
      <c r="B722" s="3" t="s">
        <v>853</v>
      </c>
      <c r="C722" s="3" t="s">
        <v>854</v>
      </c>
      <c r="D722" s="3" t="s">
        <v>443</v>
      </c>
      <c r="E722" s="2" t="s">
        <v>852</v>
      </c>
      <c r="F722" t="s">
        <v>1958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</row>
    <row r="723" spans="1:21" x14ac:dyDescent="0.25">
      <c r="A723" s="3" t="s">
        <v>855</v>
      </c>
      <c r="B723" s="3" t="s">
        <v>853</v>
      </c>
      <c r="C723" s="3" t="s">
        <v>854</v>
      </c>
      <c r="D723" s="3" t="s">
        <v>443</v>
      </c>
      <c r="E723" s="2" t="s">
        <v>856</v>
      </c>
      <c r="F723" t="s">
        <v>1959</v>
      </c>
      <c r="G723" s="4">
        <v>229010188</v>
      </c>
      <c r="H723" s="4">
        <v>240916323.24600637</v>
      </c>
      <c r="I723" s="4">
        <v>96000000</v>
      </c>
      <c r="J723" s="4">
        <v>96000000</v>
      </c>
      <c r="K723" s="4">
        <v>100339200</v>
      </c>
      <c r="L723" s="4">
        <v>95470218.839200765</v>
      </c>
      <c r="M723" s="4">
        <v>86300000</v>
      </c>
      <c r="N723" s="4">
        <v>86300000</v>
      </c>
      <c r="O723" s="4">
        <v>82112274.024738342</v>
      </c>
      <c r="P723" s="4">
        <v>103499884.8</v>
      </c>
      <c r="Q723" s="4">
        <v>92903330.879844889</v>
      </c>
      <c r="R723" s="4">
        <v>0</v>
      </c>
      <c r="S723" s="4">
        <v>0</v>
      </c>
      <c r="T723" s="4">
        <v>106604881.344</v>
      </c>
      <c r="U723" s="4">
        <v>92903330.879844874</v>
      </c>
    </row>
    <row r="724" spans="1:21" x14ac:dyDescent="0.25">
      <c r="A724" s="3" t="s">
        <v>855</v>
      </c>
      <c r="B724" s="3" t="s">
        <v>853</v>
      </c>
      <c r="C724" s="3" t="s">
        <v>854</v>
      </c>
      <c r="D724" s="3" t="s">
        <v>443</v>
      </c>
      <c r="E724" s="2" t="s">
        <v>857</v>
      </c>
      <c r="F724" t="s">
        <v>1960</v>
      </c>
      <c r="G724" s="4">
        <v>477897175</v>
      </c>
      <c r="H724" s="4">
        <v>502742831.20824856</v>
      </c>
      <c r="I724" s="4">
        <v>413609321</v>
      </c>
      <c r="J724" s="4">
        <v>413609321</v>
      </c>
      <c r="K724" s="4">
        <v>432304462.30919999</v>
      </c>
      <c r="L724" s="4">
        <v>411326795.727117</v>
      </c>
      <c r="M724" s="4">
        <v>176010000</v>
      </c>
      <c r="N724" s="4">
        <v>336679000</v>
      </c>
      <c r="O724" s="4">
        <v>167469077.06945765</v>
      </c>
      <c r="P724" s="4">
        <v>445922052.87194002</v>
      </c>
      <c r="Q724" s="4">
        <v>400267537.54011452</v>
      </c>
      <c r="R724" s="4">
        <v>0</v>
      </c>
      <c r="S724" s="4">
        <v>0</v>
      </c>
      <c r="T724" s="4">
        <v>459299714.45809799</v>
      </c>
      <c r="U724" s="4">
        <v>400267537.54011428</v>
      </c>
    </row>
    <row r="725" spans="1:21" x14ac:dyDescent="0.25">
      <c r="A725" s="3" t="s">
        <v>855</v>
      </c>
      <c r="B725" s="3" t="s">
        <v>853</v>
      </c>
      <c r="C725" s="3" t="s">
        <v>854</v>
      </c>
      <c r="D725" s="3" t="s">
        <v>443</v>
      </c>
      <c r="E725" s="2" t="s">
        <v>858</v>
      </c>
      <c r="F725" t="s">
        <v>1961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743780857</v>
      </c>
      <c r="N725" s="4">
        <v>0</v>
      </c>
      <c r="O725" s="4">
        <v>707688731.6841104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</row>
    <row r="726" spans="1:21" x14ac:dyDescent="0.25">
      <c r="A726" s="3" t="s">
        <v>855</v>
      </c>
      <c r="B726" s="3" t="s">
        <v>853</v>
      </c>
      <c r="C726" s="3" t="s">
        <v>854</v>
      </c>
      <c r="D726" s="3" t="s">
        <v>443</v>
      </c>
      <c r="E726" s="2" t="s">
        <v>859</v>
      </c>
      <c r="F726" t="s">
        <v>1962</v>
      </c>
      <c r="G726" s="4">
        <v>11612000</v>
      </c>
      <c r="H726" s="4">
        <v>12215702.584954981</v>
      </c>
      <c r="I726" s="4">
        <v>1886400</v>
      </c>
      <c r="J726" s="4">
        <v>1886400</v>
      </c>
      <c r="K726" s="4">
        <v>1886400</v>
      </c>
      <c r="L726" s="4">
        <v>1794862.0361560418</v>
      </c>
      <c r="M726" s="4">
        <v>0</v>
      </c>
      <c r="N726" s="4">
        <v>0</v>
      </c>
      <c r="O726" s="4">
        <v>0</v>
      </c>
      <c r="P726" s="4">
        <v>1886400</v>
      </c>
      <c r="Q726" s="4">
        <v>1693266.0718453224</v>
      </c>
      <c r="R726" s="4">
        <v>0</v>
      </c>
      <c r="S726" s="4">
        <v>0</v>
      </c>
      <c r="T726" s="4">
        <v>1886400</v>
      </c>
      <c r="U726" s="4">
        <v>1643947.6425682742</v>
      </c>
    </row>
    <row r="727" spans="1:21" x14ac:dyDescent="0.25">
      <c r="A727" s="3" t="s">
        <v>855</v>
      </c>
      <c r="B727" s="3" t="s">
        <v>853</v>
      </c>
      <c r="C727" s="3" t="s">
        <v>854</v>
      </c>
      <c r="D727" s="3" t="s">
        <v>443</v>
      </c>
      <c r="E727" s="2" t="s">
        <v>860</v>
      </c>
      <c r="F727" t="s">
        <v>1963</v>
      </c>
      <c r="G727" s="4">
        <v>239682466</v>
      </c>
      <c r="H727" s="4">
        <v>252143448.11269239</v>
      </c>
      <c r="I727" s="4">
        <v>195083650</v>
      </c>
      <c r="J727" s="4">
        <v>195083650</v>
      </c>
      <c r="K727" s="4">
        <v>203901430.97999999</v>
      </c>
      <c r="L727" s="4">
        <v>194007070.39010465</v>
      </c>
      <c r="M727" s="4">
        <v>247091068</v>
      </c>
      <c r="N727" s="4">
        <v>166593070</v>
      </c>
      <c r="O727" s="4">
        <v>235100921.02759275</v>
      </c>
      <c r="P727" s="4">
        <v>210324326.05587</v>
      </c>
      <c r="Q727" s="4">
        <v>188790842.55414429</v>
      </c>
      <c r="R727" s="4">
        <v>292238000</v>
      </c>
      <c r="S727" s="4">
        <v>262318008.00675008</v>
      </c>
      <c r="T727" s="4">
        <v>216634055.83754599</v>
      </c>
      <c r="U727" s="4">
        <v>188790842.55414417</v>
      </c>
    </row>
    <row r="728" spans="1:21" x14ac:dyDescent="0.25">
      <c r="A728" s="3" t="s">
        <v>855</v>
      </c>
      <c r="B728" s="3" t="s">
        <v>853</v>
      </c>
      <c r="C728" s="3" t="s">
        <v>854</v>
      </c>
      <c r="D728" s="3" t="s">
        <v>443</v>
      </c>
      <c r="E728" s="2" t="s">
        <v>861</v>
      </c>
      <c r="F728" t="s">
        <v>1964</v>
      </c>
      <c r="G728" s="4">
        <v>68639308</v>
      </c>
      <c r="H728" s="4">
        <v>72207834.323555037</v>
      </c>
      <c r="I728" s="4">
        <v>76500000</v>
      </c>
      <c r="J728" s="4">
        <v>76500000</v>
      </c>
      <c r="K728" s="4">
        <v>79957800</v>
      </c>
      <c r="L728" s="4">
        <v>76077830.637488097</v>
      </c>
      <c r="M728" s="4">
        <v>7499846323</v>
      </c>
      <c r="N728" s="4">
        <v>7500000</v>
      </c>
      <c r="O728" s="4">
        <v>7135914674.595623</v>
      </c>
      <c r="P728" s="4">
        <v>82476470.700000003</v>
      </c>
      <c r="Q728" s="4">
        <v>74032341.794876397</v>
      </c>
      <c r="R728" s="4">
        <v>0</v>
      </c>
      <c r="S728" s="4">
        <v>0</v>
      </c>
      <c r="T728" s="4">
        <v>84950764.820999995</v>
      </c>
      <c r="U728" s="4">
        <v>74032341.794876382</v>
      </c>
    </row>
    <row r="729" spans="1:21" x14ac:dyDescent="0.25">
      <c r="A729" s="3" t="s">
        <v>855</v>
      </c>
      <c r="B729" s="3" t="s">
        <v>853</v>
      </c>
      <c r="C729" s="3" t="s">
        <v>854</v>
      </c>
      <c r="D729" s="3" t="s">
        <v>443</v>
      </c>
      <c r="E729" s="2" t="s">
        <v>862</v>
      </c>
      <c r="F729" t="s">
        <v>1965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</row>
    <row r="730" spans="1:21" x14ac:dyDescent="0.25">
      <c r="A730" s="3" t="s">
        <v>855</v>
      </c>
      <c r="B730" s="3" t="s">
        <v>853</v>
      </c>
      <c r="C730" s="3" t="s">
        <v>854</v>
      </c>
      <c r="D730" s="3" t="s">
        <v>443</v>
      </c>
      <c r="E730" s="2" t="s">
        <v>863</v>
      </c>
      <c r="F730" t="s">
        <v>1966</v>
      </c>
      <c r="G730" s="4">
        <v>20998555</v>
      </c>
      <c r="H730" s="4">
        <v>22090260.299157709</v>
      </c>
      <c r="I730" s="4">
        <v>11600000</v>
      </c>
      <c r="J730" s="4">
        <v>11600000</v>
      </c>
      <c r="K730" s="4">
        <v>5220000</v>
      </c>
      <c r="L730" s="4">
        <v>4966698.3824928636</v>
      </c>
      <c r="M730" s="4">
        <v>44948992</v>
      </c>
      <c r="N730" s="4">
        <v>0</v>
      </c>
      <c r="O730" s="4">
        <v>42767832.540437676</v>
      </c>
      <c r="P730" s="4">
        <v>5220000</v>
      </c>
      <c r="Q730" s="4">
        <v>4685564.5117857205</v>
      </c>
      <c r="R730" s="4">
        <v>0</v>
      </c>
      <c r="S730" s="4">
        <v>0</v>
      </c>
      <c r="T730" s="4">
        <v>5220000</v>
      </c>
      <c r="U730" s="4">
        <v>4549091.7590152621</v>
      </c>
    </row>
    <row r="731" spans="1:21" x14ac:dyDescent="0.25">
      <c r="A731" s="3" t="s">
        <v>855</v>
      </c>
      <c r="B731" s="3" t="s">
        <v>853</v>
      </c>
      <c r="C731" s="3" t="s">
        <v>854</v>
      </c>
      <c r="D731" s="3" t="s">
        <v>443</v>
      </c>
      <c r="E731" s="2" t="s">
        <v>864</v>
      </c>
      <c r="F731" t="s">
        <v>1967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181922285</v>
      </c>
      <c r="N731" s="4">
        <v>0</v>
      </c>
      <c r="O731" s="4">
        <v>173094467.17411989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</row>
    <row r="732" spans="1:21" x14ac:dyDescent="0.25">
      <c r="A732" s="3" t="s">
        <v>855</v>
      </c>
      <c r="B732" s="3" t="s">
        <v>853</v>
      </c>
      <c r="C732" s="3" t="s">
        <v>854</v>
      </c>
      <c r="D732" s="3" t="s">
        <v>443</v>
      </c>
      <c r="E732" s="2" t="s">
        <v>865</v>
      </c>
      <c r="F732" t="s">
        <v>1968</v>
      </c>
      <c r="G732" s="4">
        <v>3409800</v>
      </c>
      <c r="H732" s="4">
        <v>3587073.9471391225</v>
      </c>
      <c r="I732" s="4">
        <v>6883663</v>
      </c>
      <c r="J732" s="4">
        <v>6883663</v>
      </c>
      <c r="K732" s="4">
        <v>6883663</v>
      </c>
      <c r="L732" s="4">
        <v>6549631.7792578498</v>
      </c>
      <c r="M732" s="4">
        <v>0</v>
      </c>
      <c r="N732" s="4">
        <v>1368734686</v>
      </c>
      <c r="O732" s="4">
        <v>0</v>
      </c>
      <c r="P732" s="4">
        <v>6883663</v>
      </c>
      <c r="Q732" s="4">
        <v>6178897.9049602356</v>
      </c>
      <c r="R732" s="4">
        <v>0</v>
      </c>
      <c r="S732" s="4">
        <v>0</v>
      </c>
      <c r="T732" s="4">
        <v>6883663</v>
      </c>
      <c r="U732" s="4">
        <v>5998930.0048157619</v>
      </c>
    </row>
    <row r="733" spans="1:21" x14ac:dyDescent="0.25">
      <c r="A733" s="3" t="s">
        <v>855</v>
      </c>
      <c r="B733" s="3" t="s">
        <v>853</v>
      </c>
      <c r="C733" s="3" t="s">
        <v>854</v>
      </c>
      <c r="D733" s="3" t="s">
        <v>443</v>
      </c>
      <c r="E733" s="2" t="s">
        <v>866</v>
      </c>
      <c r="F733" t="s">
        <v>1969</v>
      </c>
      <c r="G733" s="4">
        <v>6311643541</v>
      </c>
      <c r="H733" s="4">
        <v>6639783010.6018</v>
      </c>
      <c r="I733" s="4">
        <v>4650793843</v>
      </c>
      <c r="J733" s="4">
        <v>4650793843</v>
      </c>
      <c r="K733" s="4">
        <v>4861009724.7035999</v>
      </c>
      <c r="L733" s="4">
        <v>4625128187.1585159</v>
      </c>
      <c r="M733" s="4">
        <v>85469033</v>
      </c>
      <c r="N733" s="4">
        <v>747986942</v>
      </c>
      <c r="O733" s="4">
        <v>81321629.876308277</v>
      </c>
      <c r="P733" s="4">
        <v>5014131531.0317602</v>
      </c>
      <c r="Q733" s="4">
        <v>4500773325.5226469</v>
      </c>
      <c r="R733" s="4">
        <v>0</v>
      </c>
      <c r="S733" s="4">
        <v>0</v>
      </c>
      <c r="T733" s="4">
        <v>5164555476.9627199</v>
      </c>
      <c r="U733" s="4">
        <v>4500773325.5226526</v>
      </c>
    </row>
    <row r="734" spans="1:21" x14ac:dyDescent="0.25">
      <c r="A734" s="3" t="s">
        <v>855</v>
      </c>
      <c r="B734" s="3" t="s">
        <v>853</v>
      </c>
      <c r="C734" s="3" t="s">
        <v>854</v>
      </c>
      <c r="D734" s="3" t="s">
        <v>443</v>
      </c>
      <c r="E734" s="2" t="s">
        <v>867</v>
      </c>
      <c r="F734" t="s">
        <v>1970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29238867</v>
      </c>
      <c r="N734" s="4">
        <v>0</v>
      </c>
      <c r="O734" s="4">
        <v>27820044.719314937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</row>
    <row r="735" spans="1:21" x14ac:dyDescent="0.25">
      <c r="A735" s="3" t="s">
        <v>855</v>
      </c>
      <c r="B735" s="3" t="s">
        <v>853</v>
      </c>
      <c r="C735" s="3" t="s">
        <v>854</v>
      </c>
      <c r="D735" s="3" t="s">
        <v>443</v>
      </c>
      <c r="E735" s="2" t="s">
        <v>868</v>
      </c>
      <c r="F735" t="s">
        <v>1971</v>
      </c>
      <c r="G735" s="4">
        <v>416233689</v>
      </c>
      <c r="H735" s="4">
        <v>437873488.68951494</v>
      </c>
      <c r="I735" s="4">
        <v>501165856</v>
      </c>
      <c r="J735" s="4">
        <v>501165856</v>
      </c>
      <c r="K735" s="4">
        <v>523818552.69120002</v>
      </c>
      <c r="L735" s="4">
        <v>498400145.28182685</v>
      </c>
      <c r="M735" s="4">
        <v>393390370</v>
      </c>
      <c r="N735" s="4">
        <v>336345803</v>
      </c>
      <c r="O735" s="4">
        <v>374301018.07802093</v>
      </c>
      <c r="P735" s="4">
        <v>540318837.10097301</v>
      </c>
      <c r="Q735" s="4">
        <v>484999764.01717412</v>
      </c>
      <c r="R735" s="4">
        <v>0</v>
      </c>
      <c r="S735" s="4">
        <v>0</v>
      </c>
      <c r="T735" s="4">
        <v>556528402.21400201</v>
      </c>
      <c r="U735" s="4">
        <v>484999764.01717389</v>
      </c>
    </row>
    <row r="736" spans="1:21" x14ac:dyDescent="0.25">
      <c r="A736" s="3" t="s">
        <v>855</v>
      </c>
      <c r="B736" s="3" t="s">
        <v>853</v>
      </c>
      <c r="C736" s="3" t="s">
        <v>854</v>
      </c>
      <c r="D736" s="3" t="s">
        <v>443</v>
      </c>
      <c r="E736" s="2" t="s">
        <v>869</v>
      </c>
      <c r="F736" t="s">
        <v>1972</v>
      </c>
      <c r="G736" s="4">
        <v>74965566146</v>
      </c>
      <c r="H736" s="4">
        <v>78862991745.806564</v>
      </c>
      <c r="I736" s="4">
        <v>68846564189</v>
      </c>
      <c r="J736" s="4">
        <v>68846564189</v>
      </c>
      <c r="K736" s="4">
        <v>72426585526.828003</v>
      </c>
      <c r="L736" s="4">
        <v>68912069958.922928</v>
      </c>
      <c r="M736" s="4">
        <v>75260928287</v>
      </c>
      <c r="N736" s="4">
        <v>75260928287</v>
      </c>
      <c r="O736" s="4">
        <v>71608875629.876312</v>
      </c>
      <c r="P736" s="4">
        <v>75700267192.640594</v>
      </c>
      <c r="Q736" s="4">
        <v>67949901434.968124</v>
      </c>
      <c r="R736" s="4">
        <v>0</v>
      </c>
      <c r="S736" s="4">
        <v>0</v>
      </c>
      <c r="T736" s="4">
        <v>78084825609.208801</v>
      </c>
      <c r="U736" s="4">
        <v>68048857602.106453</v>
      </c>
    </row>
    <row r="737" spans="1:21" x14ac:dyDescent="0.25">
      <c r="A737" s="3" t="s">
        <v>855</v>
      </c>
      <c r="B737" s="3" t="s">
        <v>853</v>
      </c>
      <c r="C737" s="3" t="s">
        <v>854</v>
      </c>
      <c r="D737" s="3" t="s">
        <v>443</v>
      </c>
      <c r="E737" s="2" t="s">
        <v>870</v>
      </c>
      <c r="F737" t="s">
        <v>1973</v>
      </c>
      <c r="G737" s="4">
        <v>207674682</v>
      </c>
      <c r="H737" s="4">
        <v>218471594.01800755</v>
      </c>
      <c r="I737" s="4">
        <v>178292211</v>
      </c>
      <c r="J737" s="4">
        <v>178292211</v>
      </c>
      <c r="K737" s="4">
        <v>186351018.93720001</v>
      </c>
      <c r="L737" s="4">
        <v>177308295.8489058</v>
      </c>
      <c r="M737" s="4">
        <v>183397806</v>
      </c>
      <c r="N737" s="4">
        <v>0</v>
      </c>
      <c r="O737" s="4">
        <v>174498388.20171264</v>
      </c>
      <c r="P737" s="4">
        <v>192221076.03372201</v>
      </c>
      <c r="Q737" s="4">
        <v>172541044.49825144</v>
      </c>
      <c r="R737" s="4">
        <v>0</v>
      </c>
      <c r="S737" s="4">
        <v>0</v>
      </c>
      <c r="T737" s="4">
        <v>197987708.314733</v>
      </c>
      <c r="U737" s="4">
        <v>172541044.49825084</v>
      </c>
    </row>
    <row r="738" spans="1:21" x14ac:dyDescent="0.25">
      <c r="A738" s="3" t="s">
        <v>855</v>
      </c>
      <c r="B738" s="3" t="s">
        <v>853</v>
      </c>
      <c r="C738" s="3" t="s">
        <v>854</v>
      </c>
      <c r="D738" s="3" t="s">
        <v>443</v>
      </c>
      <c r="E738" s="2" t="s">
        <v>871</v>
      </c>
      <c r="F738" t="s">
        <v>1974</v>
      </c>
      <c r="G738" s="4">
        <v>25894169</v>
      </c>
      <c r="H738" s="4">
        <v>27240395.0386291</v>
      </c>
      <c r="I738" s="4">
        <v>32739037</v>
      </c>
      <c r="J738" s="4">
        <v>32739037</v>
      </c>
      <c r="K738" s="4">
        <v>32739037</v>
      </c>
      <c r="L738" s="4">
        <v>31150368.220742151</v>
      </c>
      <c r="M738" s="4">
        <v>4269093</v>
      </c>
      <c r="N738" s="4">
        <v>4269093</v>
      </c>
      <c r="O738" s="4">
        <v>4061934.3482397716</v>
      </c>
      <c r="P738" s="4">
        <v>32739037</v>
      </c>
      <c r="Q738" s="4">
        <v>29387139.830888819</v>
      </c>
      <c r="R738" s="4">
        <v>0</v>
      </c>
      <c r="S738" s="4">
        <v>0</v>
      </c>
      <c r="T738" s="4">
        <v>32739037</v>
      </c>
      <c r="U738" s="4">
        <v>28531203.719309531</v>
      </c>
    </row>
    <row r="739" spans="1:21" x14ac:dyDescent="0.25">
      <c r="A739" s="3" t="s">
        <v>855</v>
      </c>
      <c r="B739" s="3" t="s">
        <v>853</v>
      </c>
      <c r="C739" s="3" t="s">
        <v>854</v>
      </c>
      <c r="D739" s="3" t="s">
        <v>443</v>
      </c>
      <c r="E739" s="2" t="s">
        <v>872</v>
      </c>
      <c r="F739" t="s">
        <v>1975</v>
      </c>
      <c r="G739" s="4">
        <v>164553300</v>
      </c>
      <c r="H739" s="4">
        <v>173108351.03107753</v>
      </c>
      <c r="I739" s="4">
        <v>537859136</v>
      </c>
      <c r="J739" s="4">
        <v>537859136</v>
      </c>
      <c r="K739" s="4">
        <v>188250697.59999999</v>
      </c>
      <c r="L739" s="4">
        <v>179115792.19790673</v>
      </c>
      <c r="M739" s="4">
        <v>118429800</v>
      </c>
      <c r="N739" s="4">
        <v>118429800</v>
      </c>
      <c r="O739" s="4">
        <v>112682968.60133207</v>
      </c>
      <c r="P739" s="4">
        <v>194180594.57440001</v>
      </c>
      <c r="Q739" s="4">
        <v>174299943.06805739</v>
      </c>
      <c r="R739" s="4">
        <v>0</v>
      </c>
      <c r="S739" s="4">
        <v>0</v>
      </c>
      <c r="T739" s="4">
        <v>320397981.04776001</v>
      </c>
      <c r="U739" s="4">
        <v>279218355.40028608</v>
      </c>
    </row>
    <row r="740" spans="1:21" x14ac:dyDescent="0.25">
      <c r="A740" s="3" t="s">
        <v>875</v>
      </c>
      <c r="B740" s="3" t="s">
        <v>22</v>
      </c>
      <c r="C740" s="3" t="s">
        <v>874</v>
      </c>
      <c r="D740" s="3" t="s">
        <v>443</v>
      </c>
      <c r="E740" s="2" t="s">
        <v>873</v>
      </c>
      <c r="F740" t="s">
        <v>1958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100000000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</row>
    <row r="741" spans="1:21" x14ac:dyDescent="0.25">
      <c r="A741" s="3" t="s">
        <v>875</v>
      </c>
      <c r="B741" s="3" t="s">
        <v>22</v>
      </c>
      <c r="C741" s="3" t="s">
        <v>874</v>
      </c>
      <c r="D741" s="3" t="s">
        <v>443</v>
      </c>
      <c r="E741" s="2" t="s">
        <v>876</v>
      </c>
      <c r="F741" t="s">
        <v>1959</v>
      </c>
      <c r="G741" s="4">
        <v>32400000</v>
      </c>
      <c r="H741" s="4">
        <v>34084461.225675277</v>
      </c>
      <c r="I741" s="4">
        <v>0</v>
      </c>
      <c r="J741" s="4">
        <v>0</v>
      </c>
      <c r="K741" s="4">
        <v>0</v>
      </c>
      <c r="L741" s="4">
        <v>0</v>
      </c>
      <c r="M741" s="4">
        <v>20400000</v>
      </c>
      <c r="N741" s="4">
        <v>20400000</v>
      </c>
      <c r="O741" s="4">
        <v>19410085.632730734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</row>
    <row r="742" spans="1:21" x14ac:dyDescent="0.25">
      <c r="A742" s="3" t="s">
        <v>875</v>
      </c>
      <c r="B742" s="3" t="s">
        <v>22</v>
      </c>
      <c r="C742" s="3" t="s">
        <v>874</v>
      </c>
      <c r="D742" s="3" t="s">
        <v>443</v>
      </c>
      <c r="E742" s="2" t="s">
        <v>877</v>
      </c>
      <c r="F742" t="s">
        <v>1960</v>
      </c>
      <c r="G742" s="4">
        <v>88216468</v>
      </c>
      <c r="H742" s="4">
        <v>92802801.944815561</v>
      </c>
      <c r="I742" s="4">
        <v>121280000</v>
      </c>
      <c r="J742" s="4">
        <v>121280000</v>
      </c>
      <c r="K742" s="4">
        <v>118854400</v>
      </c>
      <c r="L742" s="4">
        <v>113086964.79543291</v>
      </c>
      <c r="M742" s="4">
        <v>392353333</v>
      </c>
      <c r="N742" s="4">
        <v>0</v>
      </c>
      <c r="O742" s="4">
        <v>373314303.52045667</v>
      </c>
      <c r="P742" s="4">
        <v>117665856</v>
      </c>
      <c r="Q742" s="4">
        <v>105618957.68630056</v>
      </c>
      <c r="R742" s="4">
        <v>0</v>
      </c>
      <c r="S742" s="4">
        <v>0</v>
      </c>
      <c r="T742" s="4">
        <v>116489197.44</v>
      </c>
      <c r="U742" s="4">
        <v>101517250.59168693</v>
      </c>
    </row>
    <row r="743" spans="1:21" x14ac:dyDescent="0.25">
      <c r="A743" s="3" t="s">
        <v>875</v>
      </c>
      <c r="B743" s="3" t="s">
        <v>22</v>
      </c>
      <c r="C743" s="3" t="s">
        <v>874</v>
      </c>
      <c r="D743" s="3" t="s">
        <v>443</v>
      </c>
      <c r="E743" s="2" t="s">
        <v>878</v>
      </c>
      <c r="F743" t="s">
        <v>1961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</row>
    <row r="744" spans="1:21" x14ac:dyDescent="0.25">
      <c r="A744" s="3" t="s">
        <v>875</v>
      </c>
      <c r="B744" s="3" t="s">
        <v>22</v>
      </c>
      <c r="C744" s="3" t="s">
        <v>874</v>
      </c>
      <c r="D744" s="3" t="s">
        <v>443</v>
      </c>
      <c r="E744" s="2" t="s">
        <v>879</v>
      </c>
      <c r="F744" t="s">
        <v>1962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</row>
    <row r="745" spans="1:21" x14ac:dyDescent="0.25">
      <c r="A745" s="3" t="s">
        <v>875</v>
      </c>
      <c r="B745" s="3" t="s">
        <v>22</v>
      </c>
      <c r="C745" s="3" t="s">
        <v>874</v>
      </c>
      <c r="D745" s="3" t="s">
        <v>443</v>
      </c>
      <c r="E745" s="2" t="s">
        <v>880</v>
      </c>
      <c r="F745" t="s">
        <v>1963</v>
      </c>
      <c r="G745" s="4">
        <v>1308554</v>
      </c>
      <c r="H745" s="4">
        <v>1376585.1257624163</v>
      </c>
      <c r="I745" s="4">
        <v>874008</v>
      </c>
      <c r="J745" s="4">
        <v>874008</v>
      </c>
      <c r="K745" s="4">
        <v>865267.92</v>
      </c>
      <c r="L745" s="4">
        <v>823280.60894386296</v>
      </c>
      <c r="M745" s="4">
        <v>98582565</v>
      </c>
      <c r="N745" s="4">
        <v>492785</v>
      </c>
      <c r="O745" s="4">
        <v>93798824.928639382</v>
      </c>
      <c r="P745" s="4">
        <v>856615.24080000003</v>
      </c>
      <c r="Q745" s="4">
        <v>768913.02156077768</v>
      </c>
      <c r="R745" s="4">
        <v>105500000</v>
      </c>
      <c r="S745" s="4">
        <v>94698669.73053515</v>
      </c>
      <c r="T745" s="4">
        <v>848049.08839199995</v>
      </c>
      <c r="U745" s="4">
        <v>739052.32169433963</v>
      </c>
    </row>
    <row r="746" spans="1:21" x14ac:dyDescent="0.25">
      <c r="A746" s="3" t="s">
        <v>875</v>
      </c>
      <c r="B746" s="3" t="s">
        <v>22</v>
      </c>
      <c r="C746" s="3" t="s">
        <v>874</v>
      </c>
      <c r="D746" s="3" t="s">
        <v>443</v>
      </c>
      <c r="E746" s="2" t="s">
        <v>881</v>
      </c>
      <c r="F746" t="s">
        <v>1964</v>
      </c>
      <c r="G746" s="4">
        <v>30000000</v>
      </c>
      <c r="H746" s="4">
        <v>31559686.320069704</v>
      </c>
      <c r="I746" s="4">
        <v>22000000</v>
      </c>
      <c r="J746" s="4">
        <v>22000000</v>
      </c>
      <c r="K746" s="4">
        <v>19800000</v>
      </c>
      <c r="L746" s="4">
        <v>18839200.761179827</v>
      </c>
      <c r="M746" s="4">
        <v>356011014</v>
      </c>
      <c r="N746" s="4">
        <v>10000000</v>
      </c>
      <c r="O746" s="4">
        <v>338735503.33016175</v>
      </c>
      <c r="P746" s="4">
        <v>19602000</v>
      </c>
      <c r="Q746" s="4">
        <v>17595102.597705688</v>
      </c>
      <c r="R746" s="4">
        <v>0</v>
      </c>
      <c r="S746" s="4">
        <v>0</v>
      </c>
      <c r="T746" s="4">
        <v>19405980</v>
      </c>
      <c r="U746" s="4">
        <v>16911797.642454982</v>
      </c>
    </row>
    <row r="747" spans="1:21" x14ac:dyDescent="0.25">
      <c r="A747" s="3" t="s">
        <v>875</v>
      </c>
      <c r="B747" s="3" t="s">
        <v>22</v>
      </c>
      <c r="C747" s="3" t="s">
        <v>874</v>
      </c>
      <c r="D747" s="3" t="s">
        <v>443</v>
      </c>
      <c r="E747" s="2" t="s">
        <v>882</v>
      </c>
      <c r="F747" t="s">
        <v>1965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</row>
    <row r="748" spans="1:21" x14ac:dyDescent="0.25">
      <c r="A748" s="3" t="s">
        <v>875</v>
      </c>
      <c r="B748" s="3" t="s">
        <v>22</v>
      </c>
      <c r="C748" s="3" t="s">
        <v>874</v>
      </c>
      <c r="D748" s="3" t="s">
        <v>443</v>
      </c>
      <c r="E748" s="2" t="s">
        <v>883</v>
      </c>
      <c r="F748" t="s">
        <v>1966</v>
      </c>
      <c r="G748" s="4">
        <v>3000000</v>
      </c>
      <c r="H748" s="4">
        <v>3155968.6320069702</v>
      </c>
      <c r="I748" s="4">
        <v>0</v>
      </c>
      <c r="J748" s="4">
        <v>0</v>
      </c>
      <c r="K748" s="4">
        <v>0</v>
      </c>
      <c r="L748" s="4">
        <v>0</v>
      </c>
      <c r="M748" s="4">
        <v>39277755</v>
      </c>
      <c r="N748" s="4">
        <v>0</v>
      </c>
      <c r="O748" s="4">
        <v>37371793.529971458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</row>
    <row r="749" spans="1:21" x14ac:dyDescent="0.25">
      <c r="A749" s="3" t="s">
        <v>875</v>
      </c>
      <c r="B749" s="3" t="s">
        <v>22</v>
      </c>
      <c r="C749" s="3" t="s">
        <v>874</v>
      </c>
      <c r="D749" s="3" t="s">
        <v>443</v>
      </c>
      <c r="E749" s="2" t="s">
        <v>884</v>
      </c>
      <c r="F749" t="s">
        <v>1967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</row>
    <row r="750" spans="1:21" x14ac:dyDescent="0.25">
      <c r="A750" s="3" t="s">
        <v>875</v>
      </c>
      <c r="B750" s="3" t="s">
        <v>22</v>
      </c>
      <c r="C750" s="3" t="s">
        <v>874</v>
      </c>
      <c r="D750" s="3" t="s">
        <v>443</v>
      </c>
      <c r="E750" s="2" t="s">
        <v>885</v>
      </c>
      <c r="F750" t="s">
        <v>1968</v>
      </c>
      <c r="G750" s="4">
        <v>3794695</v>
      </c>
      <c r="H750" s="4">
        <v>3991979.462677897</v>
      </c>
      <c r="I750" s="4">
        <v>1603052</v>
      </c>
      <c r="J750" s="4">
        <v>1603052</v>
      </c>
      <c r="K750" s="4">
        <v>1603052</v>
      </c>
      <c r="L750" s="4">
        <v>1525263.5585156993</v>
      </c>
      <c r="M750" s="4">
        <v>0</v>
      </c>
      <c r="N750" s="4">
        <v>3769179</v>
      </c>
      <c r="O750" s="4">
        <v>0</v>
      </c>
      <c r="P750" s="4">
        <v>1603052</v>
      </c>
      <c r="Q750" s="4">
        <v>1438927.885392169</v>
      </c>
      <c r="R750" s="4">
        <v>0</v>
      </c>
      <c r="S750" s="4">
        <v>0</v>
      </c>
      <c r="T750" s="4">
        <v>1603052</v>
      </c>
      <c r="U750" s="4">
        <v>1397017.3644584166</v>
      </c>
    </row>
    <row r="751" spans="1:21" x14ac:dyDescent="0.25">
      <c r="A751" s="3" t="s">
        <v>875</v>
      </c>
      <c r="B751" s="3" t="s">
        <v>22</v>
      </c>
      <c r="C751" s="3" t="s">
        <v>874</v>
      </c>
      <c r="D751" s="3" t="s">
        <v>443</v>
      </c>
      <c r="E751" s="2" t="s">
        <v>886</v>
      </c>
      <c r="F751" t="s">
        <v>1969</v>
      </c>
      <c r="G751" s="4">
        <v>8957449</v>
      </c>
      <c r="H751" s="4">
        <v>9423142.6889340691</v>
      </c>
      <c r="I751" s="4">
        <v>5552747</v>
      </c>
      <c r="J751" s="4">
        <v>5552747</v>
      </c>
      <c r="K751" s="4">
        <v>5552747</v>
      </c>
      <c r="L751" s="4">
        <v>5283298.7630827781</v>
      </c>
      <c r="M751" s="4">
        <v>0</v>
      </c>
      <c r="N751" s="4">
        <v>5965762</v>
      </c>
      <c r="O751" s="4">
        <v>0</v>
      </c>
      <c r="P751" s="4">
        <v>5552747</v>
      </c>
      <c r="Q751" s="4">
        <v>4984244.116115828</v>
      </c>
      <c r="R751" s="4">
        <v>0</v>
      </c>
      <c r="S751" s="4">
        <v>0</v>
      </c>
      <c r="T751" s="4">
        <v>5552747</v>
      </c>
      <c r="U751" s="4">
        <v>4839071.9573940076</v>
      </c>
    </row>
    <row r="752" spans="1:21" x14ac:dyDescent="0.25">
      <c r="A752" s="3" t="s">
        <v>875</v>
      </c>
      <c r="B752" s="3" t="s">
        <v>22</v>
      </c>
      <c r="C752" s="3" t="s">
        <v>874</v>
      </c>
      <c r="D752" s="3" t="s">
        <v>443</v>
      </c>
      <c r="E752" s="2" t="s">
        <v>887</v>
      </c>
      <c r="F752" t="s">
        <v>1970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309502966</v>
      </c>
      <c r="N752" s="4">
        <v>0</v>
      </c>
      <c r="O752" s="4">
        <v>294484268.3158896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</row>
    <row r="753" spans="1:21" x14ac:dyDescent="0.25">
      <c r="A753" s="3" t="s">
        <v>875</v>
      </c>
      <c r="B753" s="3" t="s">
        <v>22</v>
      </c>
      <c r="C753" s="3" t="s">
        <v>874</v>
      </c>
      <c r="D753" s="3" t="s">
        <v>443</v>
      </c>
      <c r="E753" s="2" t="s">
        <v>888</v>
      </c>
      <c r="F753" t="s">
        <v>1971</v>
      </c>
      <c r="G753" s="4">
        <v>4969740</v>
      </c>
      <c r="H753" s="4">
        <v>5228114.5164101068</v>
      </c>
      <c r="I753" s="4">
        <v>5230340</v>
      </c>
      <c r="J753" s="4">
        <v>5230340</v>
      </c>
      <c r="K753" s="4">
        <v>5230340</v>
      </c>
      <c r="L753" s="4">
        <v>4976536.6317792581</v>
      </c>
      <c r="M753" s="4">
        <v>842490</v>
      </c>
      <c r="N753" s="4">
        <v>7693587</v>
      </c>
      <c r="O753" s="4">
        <v>801607.99238820164</v>
      </c>
      <c r="P753" s="4">
        <v>5230340</v>
      </c>
      <c r="Q753" s="4">
        <v>4694845.8790370356</v>
      </c>
      <c r="R753" s="4">
        <v>0</v>
      </c>
      <c r="S753" s="4">
        <v>0</v>
      </c>
      <c r="T753" s="4">
        <v>5230340</v>
      </c>
      <c r="U753" s="4">
        <v>4558102.7951815873</v>
      </c>
    </row>
    <row r="754" spans="1:21" x14ac:dyDescent="0.25">
      <c r="A754" s="3" t="s">
        <v>875</v>
      </c>
      <c r="B754" s="3" t="s">
        <v>22</v>
      </c>
      <c r="C754" s="3" t="s">
        <v>874</v>
      </c>
      <c r="D754" s="3" t="s">
        <v>443</v>
      </c>
      <c r="E754" s="2" t="s">
        <v>889</v>
      </c>
      <c r="F754" t="s">
        <v>1972</v>
      </c>
      <c r="G754" s="4">
        <v>20534565980</v>
      </c>
      <c r="H754" s="4">
        <v>21602148701.585823</v>
      </c>
      <c r="I754" s="4">
        <v>19103610605</v>
      </c>
      <c r="J754" s="4">
        <v>19103610605</v>
      </c>
      <c r="K754" s="4">
        <v>20096998356.459999</v>
      </c>
      <c r="L754" s="4">
        <v>19121787208.810654</v>
      </c>
      <c r="M754" s="4">
        <v>25674250579</v>
      </c>
      <c r="N754" s="4">
        <v>25674250579</v>
      </c>
      <c r="O754" s="4">
        <v>24428402073.263557</v>
      </c>
      <c r="P754" s="4">
        <v>20746131403.373699</v>
      </c>
      <c r="Q754" s="4">
        <v>18622095222.316299</v>
      </c>
      <c r="R754" s="4">
        <v>0</v>
      </c>
      <c r="S754" s="4">
        <v>0</v>
      </c>
      <c r="T754" s="4">
        <v>21368515345.474899</v>
      </c>
      <c r="U754" s="4">
        <v>18622095222.316292</v>
      </c>
    </row>
    <row r="755" spans="1:21" x14ac:dyDescent="0.25">
      <c r="A755" s="3" t="s">
        <v>875</v>
      </c>
      <c r="B755" s="3" t="s">
        <v>22</v>
      </c>
      <c r="C755" s="3" t="s">
        <v>874</v>
      </c>
      <c r="D755" s="3" t="s">
        <v>443</v>
      </c>
      <c r="E755" s="2" t="s">
        <v>890</v>
      </c>
      <c r="F755" t="s">
        <v>1973</v>
      </c>
      <c r="G755" s="4">
        <v>14828580</v>
      </c>
      <c r="H755" s="4">
        <v>15599511.112401973</v>
      </c>
      <c r="I755" s="4">
        <v>5187979</v>
      </c>
      <c r="J755" s="4">
        <v>5187979</v>
      </c>
      <c r="K755" s="4">
        <v>5084219.42</v>
      </c>
      <c r="L755" s="4">
        <v>4837506.5842055185</v>
      </c>
      <c r="M755" s="4">
        <v>10028402</v>
      </c>
      <c r="N755" s="4">
        <v>0</v>
      </c>
      <c r="O755" s="4">
        <v>9541771.6460513789</v>
      </c>
      <c r="P755" s="4">
        <v>5084219.42</v>
      </c>
      <c r="Q755" s="4">
        <v>4563685.4567976585</v>
      </c>
      <c r="R755" s="4">
        <v>0</v>
      </c>
      <c r="S755" s="4">
        <v>0</v>
      </c>
      <c r="T755" s="4">
        <v>5084219.42</v>
      </c>
      <c r="U755" s="4">
        <v>4430762.5794152021</v>
      </c>
    </row>
    <row r="756" spans="1:21" x14ac:dyDescent="0.25">
      <c r="A756" s="3" t="s">
        <v>875</v>
      </c>
      <c r="B756" s="3" t="s">
        <v>22</v>
      </c>
      <c r="C756" s="3" t="s">
        <v>874</v>
      </c>
      <c r="D756" s="3" t="s">
        <v>443</v>
      </c>
      <c r="E756" s="2" t="s">
        <v>891</v>
      </c>
      <c r="F756" t="s">
        <v>1974</v>
      </c>
      <c r="G756" s="4">
        <v>20081727</v>
      </c>
      <c r="H756" s="4">
        <v>21125766.829509147</v>
      </c>
      <c r="I756" s="4">
        <v>2128498</v>
      </c>
      <c r="J756" s="4">
        <v>2128498</v>
      </c>
      <c r="K756" s="4">
        <v>2128498</v>
      </c>
      <c r="L756" s="4">
        <v>2025212.1788772596</v>
      </c>
      <c r="M756" s="4">
        <v>4813990</v>
      </c>
      <c r="N756" s="4">
        <v>4813990</v>
      </c>
      <c r="O756" s="4">
        <v>4580390.1046622265</v>
      </c>
      <c r="P756" s="4">
        <v>2128498</v>
      </c>
      <c r="Q756" s="4">
        <v>1910577.5272426978</v>
      </c>
      <c r="R756" s="4">
        <v>0</v>
      </c>
      <c r="S756" s="4">
        <v>0</v>
      </c>
      <c r="T756" s="4">
        <v>2128498</v>
      </c>
      <c r="U756" s="4">
        <v>1854929.6380997065</v>
      </c>
    </row>
    <row r="757" spans="1:21" x14ac:dyDescent="0.25">
      <c r="A757" s="3" t="s">
        <v>875</v>
      </c>
      <c r="B757" s="3" t="s">
        <v>22</v>
      </c>
      <c r="C757" s="3" t="s">
        <v>874</v>
      </c>
      <c r="D757" s="3" t="s">
        <v>443</v>
      </c>
      <c r="E757" s="2" t="s">
        <v>892</v>
      </c>
      <c r="F757" t="s">
        <v>1975</v>
      </c>
      <c r="G757" s="4">
        <v>47939675</v>
      </c>
      <c r="H757" s="4">
        <v>50432036.842869587</v>
      </c>
      <c r="I757" s="4">
        <v>261195089</v>
      </c>
      <c r="J757" s="4">
        <v>261195089</v>
      </c>
      <c r="K757" s="4">
        <v>130597544.5</v>
      </c>
      <c r="L757" s="4">
        <v>124260270.69457659</v>
      </c>
      <c r="M757" s="4">
        <v>55167423</v>
      </c>
      <c r="N757" s="4">
        <v>55167423</v>
      </c>
      <c r="O757" s="4">
        <v>52490411.988582298</v>
      </c>
      <c r="P757" s="4">
        <v>130597544.5</v>
      </c>
      <c r="Q757" s="4">
        <v>117226670.46658169</v>
      </c>
      <c r="R757" s="4">
        <v>0</v>
      </c>
      <c r="S757" s="4">
        <v>0</v>
      </c>
      <c r="T757" s="4">
        <v>130597544.5</v>
      </c>
      <c r="U757" s="4">
        <v>113812301.42386571</v>
      </c>
    </row>
    <row r="758" spans="1:21" x14ac:dyDescent="0.25">
      <c r="A758" s="3" t="s">
        <v>896</v>
      </c>
      <c r="B758" s="3" t="s">
        <v>894</v>
      </c>
      <c r="C758" s="3" t="s">
        <v>895</v>
      </c>
      <c r="D758" s="3" t="s">
        <v>443</v>
      </c>
      <c r="E758" s="2" t="s">
        <v>893</v>
      </c>
      <c r="F758" t="s">
        <v>1958</v>
      </c>
      <c r="G758" s="4">
        <v>76072750</v>
      </c>
      <c r="H758" s="4">
        <v>80027737.583502755</v>
      </c>
      <c r="I758" s="4">
        <v>75466777</v>
      </c>
      <c r="J758" s="4">
        <v>75466777</v>
      </c>
      <c r="K758" s="4">
        <v>75466777</v>
      </c>
      <c r="L758" s="4">
        <v>71804735.490009516</v>
      </c>
      <c r="M758" s="4">
        <v>0</v>
      </c>
      <c r="N758" s="4">
        <v>1620259000</v>
      </c>
      <c r="O758" s="4">
        <v>0</v>
      </c>
      <c r="P758" s="4">
        <v>75466777</v>
      </c>
      <c r="Q758" s="4">
        <v>67740316.50000897</v>
      </c>
      <c r="R758" s="4">
        <v>0</v>
      </c>
      <c r="S758" s="4">
        <v>0</v>
      </c>
      <c r="T758" s="4">
        <v>75466777</v>
      </c>
      <c r="U758" s="4">
        <v>65767297.57282424</v>
      </c>
    </row>
    <row r="759" spans="1:21" x14ac:dyDescent="0.25">
      <c r="A759" s="3" t="s">
        <v>896</v>
      </c>
      <c r="B759" s="3" t="s">
        <v>894</v>
      </c>
      <c r="C759" s="3" t="s">
        <v>895</v>
      </c>
      <c r="D759" s="3" t="s">
        <v>443</v>
      </c>
      <c r="E759" s="2" t="s">
        <v>897</v>
      </c>
      <c r="F759" t="s">
        <v>1959</v>
      </c>
      <c r="G759" s="4">
        <v>361769692</v>
      </c>
      <c r="H759" s="4">
        <v>380577933.32094103</v>
      </c>
      <c r="I759" s="4">
        <v>381513237</v>
      </c>
      <c r="J759" s="4">
        <v>381513237</v>
      </c>
      <c r="K759" s="4">
        <v>381513237</v>
      </c>
      <c r="L759" s="4">
        <v>363000225.49952424</v>
      </c>
      <c r="M759" s="4">
        <v>0</v>
      </c>
      <c r="N759" s="4">
        <v>0</v>
      </c>
      <c r="O759" s="4">
        <v>0</v>
      </c>
      <c r="P759" s="4">
        <v>381513237</v>
      </c>
      <c r="Q759" s="4">
        <v>342453042.92407948</v>
      </c>
      <c r="R759" s="4">
        <v>0</v>
      </c>
      <c r="S759" s="4">
        <v>0</v>
      </c>
      <c r="T759" s="4">
        <v>381513237</v>
      </c>
      <c r="U759" s="4">
        <v>332478682.4505626</v>
      </c>
    </row>
    <row r="760" spans="1:21" x14ac:dyDescent="0.25">
      <c r="A760" s="3" t="s">
        <v>896</v>
      </c>
      <c r="B760" s="3" t="s">
        <v>894</v>
      </c>
      <c r="C760" s="3" t="s">
        <v>895</v>
      </c>
      <c r="D760" s="3" t="s">
        <v>443</v>
      </c>
      <c r="E760" s="2" t="s">
        <v>898</v>
      </c>
      <c r="F760" t="s">
        <v>1960</v>
      </c>
      <c r="G760" s="4">
        <v>1099147961</v>
      </c>
      <c r="H760" s="4">
        <v>1156292162.2834737</v>
      </c>
      <c r="I760" s="4">
        <v>1627442528</v>
      </c>
      <c r="J760" s="4">
        <v>1627442528</v>
      </c>
      <c r="K760" s="4">
        <v>1546070401.5999999</v>
      </c>
      <c r="L760" s="4">
        <v>1471047004.3767838</v>
      </c>
      <c r="M760" s="4">
        <v>71175000</v>
      </c>
      <c r="N760" s="4">
        <v>0</v>
      </c>
      <c r="O760" s="4">
        <v>67721217.887725979</v>
      </c>
      <c r="P760" s="4">
        <v>1468766881.52</v>
      </c>
      <c r="Q760" s="4">
        <v>1318391183.1678724</v>
      </c>
      <c r="R760" s="4">
        <v>0</v>
      </c>
      <c r="S760" s="4">
        <v>0</v>
      </c>
      <c r="T760" s="4">
        <v>1395328537.444</v>
      </c>
      <c r="U760" s="4">
        <v>1215991867.9703677</v>
      </c>
    </row>
    <row r="761" spans="1:21" x14ac:dyDescent="0.25">
      <c r="A761" s="3" t="s">
        <v>896</v>
      </c>
      <c r="B761" s="3" t="s">
        <v>894</v>
      </c>
      <c r="C761" s="3" t="s">
        <v>895</v>
      </c>
      <c r="D761" s="3" t="s">
        <v>443</v>
      </c>
      <c r="E761" s="2" t="s">
        <v>899</v>
      </c>
      <c r="F761" t="s">
        <v>1961</v>
      </c>
      <c r="G761" s="4"/>
      <c r="H761" s="4"/>
      <c r="I761" s="4"/>
      <c r="J761" s="4"/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</row>
    <row r="762" spans="1:21" x14ac:dyDescent="0.25">
      <c r="A762" s="3" t="s">
        <v>896</v>
      </c>
      <c r="B762" s="3" t="s">
        <v>894</v>
      </c>
      <c r="C762" s="3" t="s">
        <v>895</v>
      </c>
      <c r="D762" s="3" t="s">
        <v>443</v>
      </c>
      <c r="E762" s="2" t="s">
        <v>900</v>
      </c>
      <c r="F762" t="s">
        <v>1962</v>
      </c>
      <c r="G762" s="4"/>
      <c r="H762" s="4"/>
      <c r="I762" s="4"/>
      <c r="J762" s="4"/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</row>
    <row r="763" spans="1:21" x14ac:dyDescent="0.25">
      <c r="A763" s="3" t="s">
        <v>896</v>
      </c>
      <c r="B763" s="3" t="s">
        <v>894</v>
      </c>
      <c r="C763" s="3" t="s">
        <v>895</v>
      </c>
      <c r="D763" s="3" t="s">
        <v>443</v>
      </c>
      <c r="E763" s="2" t="s">
        <v>901</v>
      </c>
      <c r="F763" t="s">
        <v>1963</v>
      </c>
      <c r="G763" s="4">
        <v>90769420</v>
      </c>
      <c r="H763" s="4">
        <v>95488480.755155385</v>
      </c>
      <c r="I763" s="4">
        <v>90533592</v>
      </c>
      <c r="J763" s="4">
        <v>90533592</v>
      </c>
      <c r="K763" s="4">
        <v>0</v>
      </c>
      <c r="L763" s="4">
        <v>0</v>
      </c>
      <c r="M763" s="4">
        <v>90010808</v>
      </c>
      <c r="N763" s="4">
        <v>90010808</v>
      </c>
      <c r="O763" s="4">
        <v>85643014.272121787</v>
      </c>
      <c r="P763" s="4">
        <v>0</v>
      </c>
      <c r="Q763" s="4">
        <v>0</v>
      </c>
      <c r="R763" s="4">
        <v>128000000</v>
      </c>
      <c r="S763" s="4">
        <v>114895068.48823223</v>
      </c>
      <c r="T763" s="4">
        <v>0</v>
      </c>
      <c r="U763" s="4">
        <v>0</v>
      </c>
    </row>
    <row r="764" spans="1:21" x14ac:dyDescent="0.25">
      <c r="A764" s="3" t="s">
        <v>896</v>
      </c>
      <c r="B764" s="3" t="s">
        <v>894</v>
      </c>
      <c r="C764" s="3" t="s">
        <v>895</v>
      </c>
      <c r="D764" s="3" t="s">
        <v>443</v>
      </c>
      <c r="E764" s="2" t="s">
        <v>902</v>
      </c>
      <c r="F764" t="s">
        <v>1964</v>
      </c>
      <c r="G764" s="4"/>
      <c r="H764" s="4"/>
      <c r="I764" s="4"/>
      <c r="J764" s="4"/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</row>
    <row r="765" spans="1:21" x14ac:dyDescent="0.25">
      <c r="A765" s="3" t="s">
        <v>896</v>
      </c>
      <c r="B765" s="3" t="s">
        <v>894</v>
      </c>
      <c r="C765" s="3" t="s">
        <v>895</v>
      </c>
      <c r="D765" s="3" t="s">
        <v>443</v>
      </c>
      <c r="E765" s="2" t="s">
        <v>903</v>
      </c>
      <c r="F765" t="s">
        <v>1965</v>
      </c>
      <c r="G765" s="4">
        <v>6503138098</v>
      </c>
      <c r="H765" s="4">
        <v>6841233282.2991571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</row>
    <row r="766" spans="1:21" x14ac:dyDescent="0.25">
      <c r="A766" s="3" t="s">
        <v>896</v>
      </c>
      <c r="B766" s="3" t="s">
        <v>894</v>
      </c>
      <c r="C766" s="3" t="s">
        <v>895</v>
      </c>
      <c r="D766" s="3" t="s">
        <v>443</v>
      </c>
      <c r="E766" s="2" t="s">
        <v>904</v>
      </c>
      <c r="F766" t="s">
        <v>1966</v>
      </c>
      <c r="G766" s="4">
        <v>151557887</v>
      </c>
      <c r="H766" s="4">
        <v>159437312.43508565</v>
      </c>
      <c r="I766" s="4">
        <v>277238499</v>
      </c>
      <c r="J766" s="4">
        <v>277238499</v>
      </c>
      <c r="K766" s="4">
        <v>263376574.05000001</v>
      </c>
      <c r="L766" s="4">
        <v>250596169.41008565</v>
      </c>
      <c r="M766" s="4">
        <v>223021000</v>
      </c>
      <c r="N766" s="4">
        <v>223021000</v>
      </c>
      <c r="O766" s="4">
        <v>212198858.23025689</v>
      </c>
      <c r="P766" s="4">
        <v>250207745.3475</v>
      </c>
      <c r="Q766" s="4">
        <v>224590906.54677483</v>
      </c>
      <c r="R766" s="4">
        <v>0</v>
      </c>
      <c r="S766" s="4">
        <v>0</v>
      </c>
      <c r="T766" s="4">
        <v>237697358.080125</v>
      </c>
      <c r="U766" s="4">
        <v>207146952.64022923</v>
      </c>
    </row>
    <row r="767" spans="1:21" x14ac:dyDescent="0.25">
      <c r="A767" s="3" t="s">
        <v>896</v>
      </c>
      <c r="B767" s="3" t="s">
        <v>894</v>
      </c>
      <c r="C767" s="3" t="s">
        <v>895</v>
      </c>
      <c r="D767" s="3" t="s">
        <v>443</v>
      </c>
      <c r="E767" s="2" t="s">
        <v>905</v>
      </c>
      <c r="F767" t="s">
        <v>1967</v>
      </c>
      <c r="G767" s="4"/>
      <c r="H767" s="4"/>
      <c r="I767" s="4"/>
      <c r="J767" s="4"/>
      <c r="K767" s="4">
        <v>0</v>
      </c>
      <c r="L767" s="4">
        <v>0</v>
      </c>
      <c r="M767" s="4">
        <v>70226494</v>
      </c>
      <c r="N767" s="4">
        <v>0</v>
      </c>
      <c r="O767" s="4">
        <v>66818738.344433874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</row>
    <row r="768" spans="1:21" x14ac:dyDescent="0.25">
      <c r="A768" s="3" t="s">
        <v>896</v>
      </c>
      <c r="B768" s="3" t="s">
        <v>894</v>
      </c>
      <c r="C768" s="3" t="s">
        <v>895</v>
      </c>
      <c r="D768" s="3" t="s">
        <v>443</v>
      </c>
      <c r="E768" s="2" t="s">
        <v>906</v>
      </c>
      <c r="F768" t="s">
        <v>1968</v>
      </c>
      <c r="G768" s="4"/>
      <c r="H768" s="4"/>
      <c r="I768" s="4"/>
      <c r="J768" s="4"/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</row>
    <row r="769" spans="1:21" x14ac:dyDescent="0.25">
      <c r="A769" s="3" t="s">
        <v>896</v>
      </c>
      <c r="B769" s="3" t="s">
        <v>894</v>
      </c>
      <c r="C769" s="3" t="s">
        <v>895</v>
      </c>
      <c r="D769" s="3" t="s">
        <v>443</v>
      </c>
      <c r="E769" s="2" t="s">
        <v>907</v>
      </c>
      <c r="F769" t="s">
        <v>1969</v>
      </c>
      <c r="G769" s="4">
        <v>10473174870</v>
      </c>
      <c r="H769" s="4">
        <v>11017670455.747894</v>
      </c>
      <c r="I769" s="4">
        <v>7632808626</v>
      </c>
      <c r="J769" s="4">
        <v>7632808626</v>
      </c>
      <c r="K769" s="4">
        <v>7628992221.6870003</v>
      </c>
      <c r="L769" s="4">
        <v>7258793740.9010468</v>
      </c>
      <c r="M769" s="4">
        <v>0</v>
      </c>
      <c r="N769" s="4">
        <v>0</v>
      </c>
      <c r="O769" s="4">
        <v>0</v>
      </c>
      <c r="P769" s="4">
        <v>7625177725.5761604</v>
      </c>
      <c r="Q769" s="4">
        <v>6844494664.1798105</v>
      </c>
      <c r="R769" s="4">
        <v>0</v>
      </c>
      <c r="S769" s="4">
        <v>0</v>
      </c>
      <c r="T769" s="4">
        <v>7621365136.7133703</v>
      </c>
      <c r="U769" s="4">
        <v>6641817880.4346781</v>
      </c>
    </row>
    <row r="770" spans="1:21" x14ac:dyDescent="0.25">
      <c r="A770" s="3" t="s">
        <v>896</v>
      </c>
      <c r="B770" s="3" t="s">
        <v>894</v>
      </c>
      <c r="C770" s="3" t="s">
        <v>895</v>
      </c>
      <c r="D770" s="3" t="s">
        <v>443</v>
      </c>
      <c r="E770" s="2" t="s">
        <v>908</v>
      </c>
      <c r="F770" t="s">
        <v>1970</v>
      </c>
      <c r="G770" s="4"/>
      <c r="H770" s="4"/>
      <c r="I770" s="4"/>
      <c r="J770" s="4"/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</row>
    <row r="771" spans="1:21" x14ac:dyDescent="0.25">
      <c r="A771" s="3" t="s">
        <v>896</v>
      </c>
      <c r="B771" s="3" t="s">
        <v>894</v>
      </c>
      <c r="C771" s="3" t="s">
        <v>895</v>
      </c>
      <c r="D771" s="3" t="s">
        <v>443</v>
      </c>
      <c r="E771" s="2" t="s">
        <v>909</v>
      </c>
      <c r="F771" t="s">
        <v>1971</v>
      </c>
      <c r="G771" s="4">
        <v>1245994382</v>
      </c>
      <c r="H771" s="4">
        <v>1310773061.7496369</v>
      </c>
      <c r="I771" s="4">
        <v>1229605124</v>
      </c>
      <c r="J771" s="4">
        <v>1229605124</v>
      </c>
      <c r="K771" s="4">
        <v>1217309072.76</v>
      </c>
      <c r="L771" s="4">
        <v>1158238889.4005709</v>
      </c>
      <c r="M771" s="4">
        <v>354898656</v>
      </c>
      <c r="N771" s="4">
        <v>1304525245</v>
      </c>
      <c r="O771" s="4">
        <v>337677122.74024737</v>
      </c>
      <c r="P771" s="4">
        <v>1205135982.0323999</v>
      </c>
      <c r="Q771" s="4">
        <v>1081751415.5722311</v>
      </c>
      <c r="R771" s="4">
        <v>0</v>
      </c>
      <c r="S771" s="4">
        <v>0</v>
      </c>
      <c r="T771" s="4">
        <v>1193084622.21208</v>
      </c>
      <c r="U771" s="4">
        <v>1039741651.8606917</v>
      </c>
    </row>
    <row r="772" spans="1:21" x14ac:dyDescent="0.25">
      <c r="A772" s="3" t="s">
        <v>896</v>
      </c>
      <c r="B772" s="3" t="s">
        <v>894</v>
      </c>
      <c r="C772" s="3" t="s">
        <v>895</v>
      </c>
      <c r="D772" s="3" t="s">
        <v>443</v>
      </c>
      <c r="E772" s="2" t="s">
        <v>910</v>
      </c>
      <c r="F772" t="s">
        <v>1972</v>
      </c>
      <c r="G772" s="4">
        <v>36231626760</v>
      </c>
      <c r="H772" s="4">
        <v>38115292513.714783</v>
      </c>
      <c r="I772" s="4">
        <v>42639069404</v>
      </c>
      <c r="J772" s="4">
        <v>42639069404</v>
      </c>
      <c r="K772" s="4">
        <v>44856301013.008003</v>
      </c>
      <c r="L772" s="4">
        <v>42679639403.432922</v>
      </c>
      <c r="M772" s="4">
        <v>27401682682</v>
      </c>
      <c r="N772" s="4">
        <v>27401682682</v>
      </c>
      <c r="O772" s="4">
        <v>26072010163.653664</v>
      </c>
      <c r="P772" s="4">
        <v>46201990043.398201</v>
      </c>
      <c r="Q772" s="4">
        <v>41471725080.694214</v>
      </c>
      <c r="R772" s="4">
        <v>0</v>
      </c>
      <c r="S772" s="4">
        <v>0</v>
      </c>
      <c r="T772" s="4">
        <v>47588049744.700203</v>
      </c>
      <c r="U772" s="4">
        <v>41471725080.69426</v>
      </c>
    </row>
    <row r="773" spans="1:21" x14ac:dyDescent="0.25">
      <c r="A773" s="3" t="s">
        <v>896</v>
      </c>
      <c r="B773" s="3" t="s">
        <v>894</v>
      </c>
      <c r="C773" s="3" t="s">
        <v>895</v>
      </c>
      <c r="D773" s="3" t="s">
        <v>443</v>
      </c>
      <c r="E773" s="2" t="s">
        <v>911</v>
      </c>
      <c r="F773" t="s">
        <v>1973</v>
      </c>
      <c r="G773" s="4">
        <v>16749107042</v>
      </c>
      <c r="H773" s="4">
        <v>17619885479.559685</v>
      </c>
      <c r="I773" s="4">
        <v>20519758777</v>
      </c>
      <c r="J773" s="4">
        <v>20519758777</v>
      </c>
      <c r="K773" s="4">
        <v>20519758777</v>
      </c>
      <c r="L773" s="4">
        <v>19524033089.438629</v>
      </c>
      <c r="M773" s="4">
        <v>21443916976</v>
      </c>
      <c r="N773" s="4">
        <v>0</v>
      </c>
      <c r="O773" s="4">
        <v>20403346313.986679</v>
      </c>
      <c r="P773" s="4">
        <v>20519758777</v>
      </c>
      <c r="Q773" s="4">
        <v>18418899140.979839</v>
      </c>
      <c r="R773" s="4">
        <v>0</v>
      </c>
      <c r="S773" s="4">
        <v>0</v>
      </c>
      <c r="T773" s="4">
        <v>20519758777</v>
      </c>
      <c r="U773" s="4">
        <v>17882426350.465862</v>
      </c>
    </row>
    <row r="774" spans="1:21" x14ac:dyDescent="0.25">
      <c r="A774" s="3" t="s">
        <v>896</v>
      </c>
      <c r="B774" s="3" t="s">
        <v>894</v>
      </c>
      <c r="C774" s="3" t="s">
        <v>895</v>
      </c>
      <c r="D774" s="3" t="s">
        <v>443</v>
      </c>
      <c r="E774" s="2" t="s">
        <v>912</v>
      </c>
      <c r="F774" t="s">
        <v>1974</v>
      </c>
      <c r="G774" s="4">
        <v>97911187</v>
      </c>
      <c r="H774" s="4">
        <v>103001544.96485622</v>
      </c>
      <c r="I774" s="4">
        <v>174882376</v>
      </c>
      <c r="J774" s="4">
        <v>174882376</v>
      </c>
      <c r="K774" s="4">
        <v>174882376</v>
      </c>
      <c r="L774" s="4">
        <v>166396171.26546147</v>
      </c>
      <c r="M774" s="4">
        <v>0</v>
      </c>
      <c r="N774" s="4">
        <v>0</v>
      </c>
      <c r="O774" s="4">
        <v>0</v>
      </c>
      <c r="P774" s="4">
        <v>174882376</v>
      </c>
      <c r="Q774" s="4">
        <v>156977520.0617561</v>
      </c>
      <c r="R774" s="4">
        <v>0</v>
      </c>
      <c r="S774" s="4">
        <v>0</v>
      </c>
      <c r="T774" s="4">
        <v>174882376</v>
      </c>
      <c r="U774" s="4">
        <v>152405359.28325832</v>
      </c>
    </row>
    <row r="775" spans="1:21" x14ac:dyDescent="0.25">
      <c r="A775" s="3" t="s">
        <v>896</v>
      </c>
      <c r="B775" s="3" t="s">
        <v>894</v>
      </c>
      <c r="C775" s="3" t="s">
        <v>895</v>
      </c>
      <c r="D775" s="3" t="s">
        <v>443</v>
      </c>
      <c r="E775" s="2" t="s">
        <v>913</v>
      </c>
      <c r="F775" t="s">
        <v>1975</v>
      </c>
      <c r="G775" s="4">
        <v>149787749</v>
      </c>
      <c r="H775" s="4">
        <v>157575145.76764449</v>
      </c>
      <c r="I775" s="4">
        <v>126637787</v>
      </c>
      <c r="J775" s="4">
        <v>126637787</v>
      </c>
      <c r="K775" s="4">
        <v>120305897.65000001</v>
      </c>
      <c r="L775" s="4">
        <v>114468028.2112274</v>
      </c>
      <c r="M775" s="4">
        <v>340636466</v>
      </c>
      <c r="N775" s="4">
        <v>340636466</v>
      </c>
      <c r="O775" s="4">
        <v>324107008.56327307</v>
      </c>
      <c r="P775" s="4">
        <v>114290602.7675</v>
      </c>
      <c r="Q775" s="4">
        <v>102589270.56666607</v>
      </c>
      <c r="R775" s="4">
        <v>0</v>
      </c>
      <c r="S775" s="4">
        <v>0</v>
      </c>
      <c r="T775" s="4">
        <v>108576072.629125</v>
      </c>
      <c r="U775" s="4">
        <v>94621171.881876454</v>
      </c>
    </row>
    <row r="776" spans="1:21" x14ac:dyDescent="0.25">
      <c r="A776" s="3" t="s">
        <v>917</v>
      </c>
      <c r="B776" s="3" t="s">
        <v>915</v>
      </c>
      <c r="C776" s="3" t="s">
        <v>916</v>
      </c>
      <c r="D776" s="3" t="s">
        <v>443</v>
      </c>
      <c r="E776" s="2" t="s">
        <v>914</v>
      </c>
      <c r="F776" t="s">
        <v>1958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500000</v>
      </c>
      <c r="N776" s="4">
        <v>0</v>
      </c>
      <c r="O776" s="4">
        <v>475737.39295908657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</row>
    <row r="777" spans="1:21" x14ac:dyDescent="0.25">
      <c r="A777" s="3" t="s">
        <v>917</v>
      </c>
      <c r="B777" s="3" t="s">
        <v>915</v>
      </c>
      <c r="C777" s="3" t="s">
        <v>916</v>
      </c>
      <c r="D777" s="3" t="s">
        <v>443</v>
      </c>
      <c r="E777" s="2" t="s">
        <v>918</v>
      </c>
      <c r="F777" t="s">
        <v>1959</v>
      </c>
      <c r="G777" s="4">
        <v>165741530</v>
      </c>
      <c r="H777" s="4">
        <v>174358356.56694743</v>
      </c>
      <c r="I777" s="4">
        <v>99717648</v>
      </c>
      <c r="J777" s="4">
        <v>99717648</v>
      </c>
      <c r="K777" s="4">
        <v>102858753.912</v>
      </c>
      <c r="L777" s="4">
        <v>97867510.858230248</v>
      </c>
      <c r="M777" s="4">
        <v>0</v>
      </c>
      <c r="N777" s="4">
        <v>193926000</v>
      </c>
      <c r="O777" s="4">
        <v>0</v>
      </c>
      <c r="P777" s="4">
        <v>105944516.52936</v>
      </c>
      <c r="Q777" s="4">
        <v>95097675.645261467</v>
      </c>
      <c r="R777" s="4">
        <v>0</v>
      </c>
      <c r="S777" s="4">
        <v>0</v>
      </c>
      <c r="T777" s="4">
        <v>109122852.025241</v>
      </c>
      <c r="U777" s="4">
        <v>95097675.645261645</v>
      </c>
    </row>
    <row r="778" spans="1:21" x14ac:dyDescent="0.25">
      <c r="A778" s="3" t="s">
        <v>917</v>
      </c>
      <c r="B778" s="3" t="s">
        <v>915</v>
      </c>
      <c r="C778" s="3" t="s">
        <v>916</v>
      </c>
      <c r="D778" s="3" t="s">
        <v>443</v>
      </c>
      <c r="E778" s="2" t="s">
        <v>919</v>
      </c>
      <c r="F778" t="s">
        <v>1960</v>
      </c>
      <c r="G778" s="4">
        <v>225221633</v>
      </c>
      <c r="H778" s="4">
        <v>236930802.99912864</v>
      </c>
      <c r="I778" s="4">
        <v>301112815</v>
      </c>
      <c r="J778" s="4">
        <v>301112815</v>
      </c>
      <c r="K778" s="4">
        <v>310597868.67250001</v>
      </c>
      <c r="L778" s="4">
        <v>295526040.60180783</v>
      </c>
      <c r="M778" s="4">
        <v>303344826</v>
      </c>
      <c r="N778" s="4">
        <v>619497200</v>
      </c>
      <c r="O778" s="4">
        <v>288624953.3777355</v>
      </c>
      <c r="P778" s="4">
        <v>319915804.73267502</v>
      </c>
      <c r="Q778" s="4">
        <v>287162096.05647361</v>
      </c>
      <c r="R778" s="4">
        <v>0</v>
      </c>
      <c r="S778" s="4">
        <v>0</v>
      </c>
      <c r="T778" s="4">
        <v>329513278.87465501</v>
      </c>
      <c r="U778" s="4">
        <v>287162096.05647337</v>
      </c>
    </row>
    <row r="779" spans="1:21" x14ac:dyDescent="0.25">
      <c r="A779" s="3" t="s">
        <v>917</v>
      </c>
      <c r="B779" s="3" t="s">
        <v>915</v>
      </c>
      <c r="C779" s="3" t="s">
        <v>916</v>
      </c>
      <c r="D779" s="3" t="s">
        <v>443</v>
      </c>
      <c r="E779" s="2" t="s">
        <v>920</v>
      </c>
      <c r="F779" t="s">
        <v>1961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</row>
    <row r="780" spans="1:21" x14ac:dyDescent="0.25">
      <c r="A780" s="3" t="s">
        <v>917</v>
      </c>
      <c r="B780" s="3" t="s">
        <v>915</v>
      </c>
      <c r="C780" s="3" t="s">
        <v>916</v>
      </c>
      <c r="D780" s="3" t="s">
        <v>443</v>
      </c>
      <c r="E780" s="2" t="s">
        <v>921</v>
      </c>
      <c r="F780" t="s">
        <v>1962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</row>
    <row r="781" spans="1:21" x14ac:dyDescent="0.25">
      <c r="A781" s="3" t="s">
        <v>917</v>
      </c>
      <c r="B781" s="3" t="s">
        <v>915</v>
      </c>
      <c r="C781" s="3" t="s">
        <v>916</v>
      </c>
      <c r="D781" s="3" t="s">
        <v>443</v>
      </c>
      <c r="E781" s="2" t="s">
        <v>922</v>
      </c>
      <c r="F781" t="s">
        <v>1963</v>
      </c>
      <c r="G781" s="4">
        <v>3320060</v>
      </c>
      <c r="H781" s="4">
        <v>3492668.4054603539</v>
      </c>
      <c r="I781" s="4">
        <v>1247796</v>
      </c>
      <c r="J781" s="4">
        <v>1247796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</row>
    <row r="782" spans="1:21" x14ac:dyDescent="0.25">
      <c r="A782" s="3" t="s">
        <v>917</v>
      </c>
      <c r="B782" s="3" t="s">
        <v>915</v>
      </c>
      <c r="C782" s="3" t="s">
        <v>916</v>
      </c>
      <c r="D782" s="3" t="s">
        <v>443</v>
      </c>
      <c r="E782" s="2" t="s">
        <v>923</v>
      </c>
      <c r="F782" t="s">
        <v>1964</v>
      </c>
      <c r="G782" s="4">
        <v>38342071</v>
      </c>
      <c r="H782" s="4">
        <v>40335457.78739471</v>
      </c>
      <c r="I782" s="4">
        <v>36730972</v>
      </c>
      <c r="J782" s="4">
        <v>36730972</v>
      </c>
      <c r="K782" s="4">
        <v>37887997.618000001</v>
      </c>
      <c r="L782" s="4">
        <v>36049474.422454804</v>
      </c>
      <c r="M782" s="4">
        <v>27004151</v>
      </c>
      <c r="N782" s="4">
        <v>33504151</v>
      </c>
      <c r="O782" s="4">
        <v>25693768.79162702</v>
      </c>
      <c r="P782" s="4">
        <v>39024637.54654</v>
      </c>
      <c r="Q782" s="4">
        <v>35029206.278423063</v>
      </c>
      <c r="R782" s="4">
        <v>0</v>
      </c>
      <c r="S782" s="4">
        <v>0</v>
      </c>
      <c r="T782" s="4">
        <v>40195376.672936201</v>
      </c>
      <c r="U782" s="4">
        <v>35029206.278423063</v>
      </c>
    </row>
    <row r="783" spans="1:21" x14ac:dyDescent="0.25">
      <c r="A783" s="3" t="s">
        <v>917</v>
      </c>
      <c r="B783" s="3" t="s">
        <v>915</v>
      </c>
      <c r="C783" s="3" t="s">
        <v>916</v>
      </c>
      <c r="D783" s="3" t="s">
        <v>443</v>
      </c>
      <c r="E783" s="2" t="s">
        <v>924</v>
      </c>
      <c r="F783" t="s">
        <v>1965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</row>
    <row r="784" spans="1:21" x14ac:dyDescent="0.25">
      <c r="A784" s="3" t="s">
        <v>917</v>
      </c>
      <c r="B784" s="3" t="s">
        <v>915</v>
      </c>
      <c r="C784" s="3" t="s">
        <v>916</v>
      </c>
      <c r="D784" s="3" t="s">
        <v>443</v>
      </c>
      <c r="E784" s="2" t="s">
        <v>925</v>
      </c>
      <c r="F784" t="s">
        <v>1966</v>
      </c>
      <c r="G784" s="4">
        <v>10413403</v>
      </c>
      <c r="H784" s="4">
        <v>10954791.073482428</v>
      </c>
      <c r="I784" s="4">
        <v>6217771</v>
      </c>
      <c r="J784" s="4">
        <v>6217771</v>
      </c>
      <c r="K784" s="4">
        <v>6016936.9967</v>
      </c>
      <c r="L784" s="4">
        <v>5724963.8408182682</v>
      </c>
      <c r="M784" s="4">
        <v>0</v>
      </c>
      <c r="N784" s="4">
        <v>17073246</v>
      </c>
      <c r="O784" s="4">
        <v>0</v>
      </c>
      <c r="P784" s="4">
        <v>6137275.7366340002</v>
      </c>
      <c r="Q784" s="4">
        <v>5508927.469466635</v>
      </c>
      <c r="R784" s="4">
        <v>0</v>
      </c>
      <c r="S784" s="4">
        <v>0</v>
      </c>
      <c r="T784" s="4">
        <v>6260021.2513666796</v>
      </c>
      <c r="U784" s="4">
        <v>5455442.736753366</v>
      </c>
    </row>
    <row r="785" spans="1:21" x14ac:dyDescent="0.25">
      <c r="A785" s="3" t="s">
        <v>917</v>
      </c>
      <c r="B785" s="3" t="s">
        <v>915</v>
      </c>
      <c r="C785" s="3" t="s">
        <v>916</v>
      </c>
      <c r="D785" s="3" t="s">
        <v>443</v>
      </c>
      <c r="E785" s="2" t="s">
        <v>926</v>
      </c>
      <c r="F785" t="s">
        <v>1967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68072466</v>
      </c>
      <c r="N785" s="4">
        <v>0</v>
      </c>
      <c r="O785" s="4">
        <v>64769235.014272116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</row>
    <row r="786" spans="1:21" x14ac:dyDescent="0.25">
      <c r="A786" s="3" t="s">
        <v>917</v>
      </c>
      <c r="B786" s="3" t="s">
        <v>915</v>
      </c>
      <c r="C786" s="3" t="s">
        <v>916</v>
      </c>
      <c r="D786" s="3" t="s">
        <v>443</v>
      </c>
      <c r="E786" s="2" t="s">
        <v>927</v>
      </c>
      <c r="F786" t="s">
        <v>1968</v>
      </c>
      <c r="G786" s="4">
        <v>907221</v>
      </c>
      <c r="H786" s="4">
        <v>954387.00609933189</v>
      </c>
      <c r="I786" s="4">
        <v>147600</v>
      </c>
      <c r="J786" s="4">
        <v>147600</v>
      </c>
      <c r="K786" s="4">
        <v>147600</v>
      </c>
      <c r="L786" s="4">
        <v>140437.67840152237</v>
      </c>
      <c r="M786" s="4">
        <v>0</v>
      </c>
      <c r="N786" s="4">
        <v>77600</v>
      </c>
      <c r="O786" s="4">
        <v>0</v>
      </c>
      <c r="P786" s="4">
        <v>147600</v>
      </c>
      <c r="Q786" s="4">
        <v>132488.3758504928</v>
      </c>
      <c r="R786" s="4">
        <v>0</v>
      </c>
      <c r="S786" s="4">
        <v>0</v>
      </c>
      <c r="T786" s="4">
        <v>147600</v>
      </c>
      <c r="U786" s="4">
        <v>128629.49111698328</v>
      </c>
    </row>
    <row r="787" spans="1:21" x14ac:dyDescent="0.25">
      <c r="A787" s="3" t="s">
        <v>917</v>
      </c>
      <c r="B787" s="3" t="s">
        <v>915</v>
      </c>
      <c r="C787" s="3" t="s">
        <v>916</v>
      </c>
      <c r="D787" s="3" t="s">
        <v>443</v>
      </c>
      <c r="E787" s="2" t="s">
        <v>928</v>
      </c>
      <c r="F787" t="s">
        <v>1969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</row>
    <row r="788" spans="1:21" x14ac:dyDescent="0.25">
      <c r="A788" s="3" t="s">
        <v>917</v>
      </c>
      <c r="B788" s="3" t="s">
        <v>915</v>
      </c>
      <c r="C788" s="3" t="s">
        <v>916</v>
      </c>
      <c r="D788" s="3" t="s">
        <v>443</v>
      </c>
      <c r="E788" s="2" t="s">
        <v>929</v>
      </c>
      <c r="F788" t="s">
        <v>1970</v>
      </c>
      <c r="G788" s="4">
        <v>563900</v>
      </c>
      <c r="H788" s="4">
        <v>593216.90386291023</v>
      </c>
      <c r="I788" s="4">
        <v>8170000</v>
      </c>
      <c r="J788" s="4">
        <v>8170000</v>
      </c>
      <c r="K788" s="4">
        <v>8088300</v>
      </c>
      <c r="L788" s="4">
        <v>7695813.5109419599</v>
      </c>
      <c r="M788" s="4">
        <v>0</v>
      </c>
      <c r="N788" s="4">
        <v>0</v>
      </c>
      <c r="O788" s="4">
        <v>0</v>
      </c>
      <c r="P788" s="4">
        <v>8088300</v>
      </c>
      <c r="Q788" s="4">
        <v>7260201.4254169427</v>
      </c>
      <c r="R788" s="4">
        <v>0</v>
      </c>
      <c r="S788" s="4">
        <v>0</v>
      </c>
      <c r="T788" s="4">
        <v>8088300</v>
      </c>
      <c r="U788" s="4">
        <v>7048739.2479776144</v>
      </c>
    </row>
    <row r="789" spans="1:21" x14ac:dyDescent="0.25">
      <c r="A789" s="3" t="s">
        <v>917</v>
      </c>
      <c r="B789" s="3" t="s">
        <v>915</v>
      </c>
      <c r="C789" s="3" t="s">
        <v>916</v>
      </c>
      <c r="D789" s="3" t="s">
        <v>443</v>
      </c>
      <c r="E789" s="2" t="s">
        <v>930</v>
      </c>
      <c r="F789" t="s">
        <v>1971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</row>
    <row r="790" spans="1:21" x14ac:dyDescent="0.25">
      <c r="A790" s="3" t="s">
        <v>917</v>
      </c>
      <c r="B790" s="3" t="s">
        <v>915</v>
      </c>
      <c r="C790" s="3" t="s">
        <v>916</v>
      </c>
      <c r="D790" s="3" t="s">
        <v>443</v>
      </c>
      <c r="E790" s="2" t="s">
        <v>931</v>
      </c>
      <c r="F790" t="s">
        <v>1972</v>
      </c>
      <c r="G790" s="4">
        <v>7914771659</v>
      </c>
      <c r="H790" s="4">
        <v>8326257028.4339237</v>
      </c>
      <c r="I790" s="4">
        <v>7649340616</v>
      </c>
      <c r="J790" s="4">
        <v>7649340616</v>
      </c>
      <c r="K790" s="4">
        <v>7859697482.9399996</v>
      </c>
      <c r="L790" s="4">
        <v>7478303979.9619408</v>
      </c>
      <c r="M790" s="4">
        <v>10922314995</v>
      </c>
      <c r="N790" s="4">
        <v>10922314995</v>
      </c>
      <c r="O790" s="4">
        <v>10392307321.598476</v>
      </c>
      <c r="P790" s="4">
        <v>8095488407.4281998</v>
      </c>
      <c r="Q790" s="4">
        <v>7266653867.3215084</v>
      </c>
      <c r="R790" s="4">
        <v>0</v>
      </c>
      <c r="S790" s="4">
        <v>0</v>
      </c>
      <c r="T790" s="4">
        <v>8338353059.6510496</v>
      </c>
      <c r="U790" s="4">
        <v>7266653867.3215113</v>
      </c>
    </row>
    <row r="791" spans="1:21" x14ac:dyDescent="0.25">
      <c r="A791" s="3" t="s">
        <v>917</v>
      </c>
      <c r="B791" s="3" t="s">
        <v>915</v>
      </c>
      <c r="C791" s="3" t="s">
        <v>916</v>
      </c>
      <c r="D791" s="3" t="s">
        <v>443</v>
      </c>
      <c r="E791" s="2" t="s">
        <v>932</v>
      </c>
      <c r="F791" t="s">
        <v>1973</v>
      </c>
      <c r="G791" s="4">
        <v>48920211</v>
      </c>
      <c r="H791" s="4">
        <v>51463550.46238745</v>
      </c>
      <c r="I791" s="4">
        <v>59589350</v>
      </c>
      <c r="J791" s="4">
        <v>59589350</v>
      </c>
      <c r="K791" s="4">
        <v>60870521.024999999</v>
      </c>
      <c r="L791" s="4">
        <v>57916765.960989527</v>
      </c>
      <c r="M791" s="4">
        <v>44109979</v>
      </c>
      <c r="N791" s="4">
        <v>0</v>
      </c>
      <c r="O791" s="4">
        <v>41969532.82588011</v>
      </c>
      <c r="P791" s="4">
        <v>62087931.445500001</v>
      </c>
      <c r="Q791" s="4">
        <v>55731227.622838981</v>
      </c>
      <c r="R791" s="4">
        <v>0</v>
      </c>
      <c r="S791" s="4">
        <v>0</v>
      </c>
      <c r="T791" s="4">
        <v>63329690.074409999</v>
      </c>
      <c r="U791" s="4">
        <v>55190147.743005589</v>
      </c>
    </row>
    <row r="792" spans="1:21" x14ac:dyDescent="0.25">
      <c r="A792" s="3" t="s">
        <v>917</v>
      </c>
      <c r="B792" s="3" t="s">
        <v>915</v>
      </c>
      <c r="C792" s="3" t="s">
        <v>916</v>
      </c>
      <c r="D792" s="3" t="s">
        <v>443</v>
      </c>
      <c r="E792" s="2" t="s">
        <v>933</v>
      </c>
      <c r="F792" t="s">
        <v>1974</v>
      </c>
      <c r="G792" s="4">
        <v>14063671</v>
      </c>
      <c r="H792" s="4">
        <v>14794834.842288701</v>
      </c>
      <c r="I792" s="4">
        <v>1713087</v>
      </c>
      <c r="J792" s="4">
        <v>1713087</v>
      </c>
      <c r="K792" s="4">
        <v>1749918.3705</v>
      </c>
      <c r="L792" s="4">
        <v>1665003.2069457658</v>
      </c>
      <c r="M792" s="4">
        <v>13706384</v>
      </c>
      <c r="N792" s="4">
        <v>13706384</v>
      </c>
      <c r="O792" s="4">
        <v>13041278.782112274</v>
      </c>
      <c r="P792" s="4">
        <v>1767417.5542049999</v>
      </c>
      <c r="Q792" s="4">
        <v>1586465.3198256826</v>
      </c>
      <c r="R792" s="4">
        <v>0</v>
      </c>
      <c r="S792" s="4">
        <v>0</v>
      </c>
      <c r="T792" s="4">
        <v>1785091.72974705</v>
      </c>
      <c r="U792" s="4">
        <v>1555660.1679844069</v>
      </c>
    </row>
    <row r="793" spans="1:21" x14ac:dyDescent="0.25">
      <c r="A793" s="3" t="s">
        <v>917</v>
      </c>
      <c r="B793" s="3" t="s">
        <v>915</v>
      </c>
      <c r="C793" s="3" t="s">
        <v>916</v>
      </c>
      <c r="D793" s="3" t="s">
        <v>443</v>
      </c>
      <c r="E793" s="2" t="s">
        <v>934</v>
      </c>
      <c r="F793" t="s">
        <v>1975</v>
      </c>
      <c r="G793" s="4">
        <v>131702278</v>
      </c>
      <c r="H793" s="4">
        <v>138549419.37728724</v>
      </c>
      <c r="I793" s="4">
        <v>538314240</v>
      </c>
      <c r="J793" s="4">
        <v>538314240</v>
      </c>
      <c r="K793" s="4">
        <v>522164812.80000001</v>
      </c>
      <c r="L793" s="4">
        <v>496826653.47288299</v>
      </c>
      <c r="M793" s="4">
        <v>259457977</v>
      </c>
      <c r="N793" s="4">
        <v>259457977</v>
      </c>
      <c r="O793" s="4">
        <v>246867723.1208373</v>
      </c>
      <c r="P793" s="4">
        <v>537829757.18400002</v>
      </c>
      <c r="Q793" s="4">
        <v>482765521.77082026</v>
      </c>
      <c r="R793" s="4">
        <v>0</v>
      </c>
      <c r="S793" s="4">
        <v>0</v>
      </c>
      <c r="T793" s="4">
        <v>553964649.89952004</v>
      </c>
      <c r="U793" s="4">
        <v>482765521.7708202</v>
      </c>
    </row>
    <row r="794" spans="1:21" x14ac:dyDescent="0.25">
      <c r="A794" s="3" t="s">
        <v>937</v>
      </c>
      <c r="B794" s="3" t="s">
        <v>894</v>
      </c>
      <c r="C794" s="3" t="s">
        <v>936</v>
      </c>
      <c r="D794" s="3" t="s">
        <v>443</v>
      </c>
      <c r="E794" s="2" t="s">
        <v>935</v>
      </c>
      <c r="F794" t="s">
        <v>1958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</row>
    <row r="795" spans="1:21" x14ac:dyDescent="0.25">
      <c r="A795" s="3" t="s">
        <v>937</v>
      </c>
      <c r="B795" s="3" t="s">
        <v>894</v>
      </c>
      <c r="C795" s="3" t="s">
        <v>936</v>
      </c>
      <c r="D795" s="3" t="s">
        <v>443</v>
      </c>
      <c r="E795" s="2" t="s">
        <v>938</v>
      </c>
      <c r="F795" t="s">
        <v>1959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1465869697</v>
      </c>
      <c r="N795" s="4">
        <v>472457781</v>
      </c>
      <c r="O795" s="4">
        <v>1394738056.1370122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</row>
    <row r="796" spans="1:21" x14ac:dyDescent="0.25">
      <c r="A796" s="3" t="s">
        <v>937</v>
      </c>
      <c r="B796" s="3" t="s">
        <v>894</v>
      </c>
      <c r="C796" s="3" t="s">
        <v>936</v>
      </c>
      <c r="D796" s="3" t="s">
        <v>443</v>
      </c>
      <c r="E796" s="2" t="s">
        <v>939</v>
      </c>
      <c r="F796" t="s">
        <v>1960</v>
      </c>
      <c r="G796" s="4">
        <v>499988276</v>
      </c>
      <c r="H796" s="4">
        <v>525982438.47574782</v>
      </c>
      <c r="I796" s="4">
        <v>646754167</v>
      </c>
      <c r="J796" s="4">
        <v>646754167</v>
      </c>
      <c r="K796" s="4">
        <v>675987455</v>
      </c>
      <c r="L796" s="4">
        <v>643185019.02949572</v>
      </c>
      <c r="M796" s="4">
        <v>726935000</v>
      </c>
      <c r="N796" s="4">
        <v>726935000</v>
      </c>
      <c r="O796" s="4">
        <v>691660323.50142717</v>
      </c>
      <c r="P796" s="4">
        <v>697281060</v>
      </c>
      <c r="Q796" s="4">
        <v>625891837.06443095</v>
      </c>
      <c r="R796" s="4">
        <v>0</v>
      </c>
      <c r="S796" s="4">
        <v>0</v>
      </c>
      <c r="T796" s="4">
        <v>718199492</v>
      </c>
      <c r="U796" s="4">
        <v>625891837.23872566</v>
      </c>
    </row>
    <row r="797" spans="1:21" x14ac:dyDescent="0.25">
      <c r="A797" s="3" t="s">
        <v>937</v>
      </c>
      <c r="B797" s="3" t="s">
        <v>894</v>
      </c>
      <c r="C797" s="3" t="s">
        <v>936</v>
      </c>
      <c r="D797" s="3" t="s">
        <v>443</v>
      </c>
      <c r="E797" s="2" t="s">
        <v>940</v>
      </c>
      <c r="F797" t="s">
        <v>1961</v>
      </c>
      <c r="G797" s="4">
        <v>77000000</v>
      </c>
      <c r="H797" s="4">
        <v>81003194.888178915</v>
      </c>
      <c r="I797" s="4">
        <v>124416100</v>
      </c>
      <c r="J797" s="4">
        <v>124416100</v>
      </c>
      <c r="K797" s="4">
        <v>130039708</v>
      </c>
      <c r="L797" s="4">
        <v>123729503.33016175</v>
      </c>
      <c r="M797" s="4">
        <v>614556503</v>
      </c>
      <c r="N797" s="4">
        <v>112587185</v>
      </c>
      <c r="O797" s="4">
        <v>584735017.12654614</v>
      </c>
      <c r="P797" s="4">
        <v>134135959</v>
      </c>
      <c r="Q797" s="4">
        <v>120402814.03156023</v>
      </c>
      <c r="R797" s="4">
        <v>0</v>
      </c>
      <c r="S797" s="4">
        <v>0</v>
      </c>
      <c r="T797" s="4">
        <v>138160037</v>
      </c>
      <c r="U797" s="4">
        <v>120402813.36052562</v>
      </c>
    </row>
    <row r="798" spans="1:21" x14ac:dyDescent="0.25">
      <c r="A798" s="3" t="s">
        <v>937</v>
      </c>
      <c r="B798" s="3" t="s">
        <v>894</v>
      </c>
      <c r="C798" s="3" t="s">
        <v>936</v>
      </c>
      <c r="D798" s="3" t="s">
        <v>443</v>
      </c>
      <c r="E798" s="2" t="s">
        <v>941</v>
      </c>
      <c r="F798" t="s">
        <v>1962</v>
      </c>
      <c r="G798" s="4">
        <v>287628132</v>
      </c>
      <c r="H798" s="4">
        <v>302581787.42492008</v>
      </c>
      <c r="I798" s="4">
        <v>298562825</v>
      </c>
      <c r="J798" s="4">
        <v>298562825</v>
      </c>
      <c r="K798" s="4">
        <v>312057865</v>
      </c>
      <c r="L798" s="4">
        <v>296915190.29495716</v>
      </c>
      <c r="M798" s="4">
        <v>149810036</v>
      </c>
      <c r="N798" s="4">
        <v>149810036</v>
      </c>
      <c r="O798" s="4">
        <v>142540471.93149382</v>
      </c>
      <c r="P798" s="4">
        <v>321887687</v>
      </c>
      <c r="Q798" s="4">
        <v>288932092.52643484</v>
      </c>
      <c r="R798" s="4">
        <v>0</v>
      </c>
      <c r="S798" s="4">
        <v>0</v>
      </c>
      <c r="T798" s="4">
        <v>331544318</v>
      </c>
      <c r="U798" s="4">
        <v>288932092.86630946</v>
      </c>
    </row>
    <row r="799" spans="1:21" x14ac:dyDescent="0.25">
      <c r="A799" s="3" t="s">
        <v>937</v>
      </c>
      <c r="B799" s="3" t="s">
        <v>894</v>
      </c>
      <c r="C799" s="3" t="s">
        <v>936</v>
      </c>
      <c r="D799" s="3" t="s">
        <v>443</v>
      </c>
      <c r="E799" s="2" t="s">
        <v>942</v>
      </c>
      <c r="F799" t="s">
        <v>1963</v>
      </c>
      <c r="G799" s="4">
        <v>340434742</v>
      </c>
      <c r="H799" s="4">
        <v>358133788.99912864</v>
      </c>
      <c r="I799" s="4">
        <v>387964543</v>
      </c>
      <c r="J799" s="4">
        <v>387964543</v>
      </c>
      <c r="K799" s="4">
        <v>405500540</v>
      </c>
      <c r="L799" s="4">
        <v>385823539.48620361</v>
      </c>
      <c r="M799" s="4">
        <v>1738585221</v>
      </c>
      <c r="N799" s="4">
        <v>0</v>
      </c>
      <c r="O799" s="4">
        <v>1654220000.9514747</v>
      </c>
      <c r="P799" s="4">
        <v>418273807</v>
      </c>
      <c r="Q799" s="4">
        <v>375449982.04764551</v>
      </c>
      <c r="R799" s="4">
        <v>2902015000</v>
      </c>
      <c r="S799" s="4">
        <v>2604900095.1474786</v>
      </c>
      <c r="T799" s="4">
        <v>430822022</v>
      </c>
      <c r="U799" s="4">
        <v>375449982.73610955</v>
      </c>
    </row>
    <row r="800" spans="1:21" x14ac:dyDescent="0.25">
      <c r="A800" s="3" t="s">
        <v>937</v>
      </c>
      <c r="B800" s="3" t="s">
        <v>894</v>
      </c>
      <c r="C800" s="3" t="s">
        <v>936</v>
      </c>
      <c r="D800" s="3" t="s">
        <v>443</v>
      </c>
      <c r="E800" s="2" t="s">
        <v>943</v>
      </c>
      <c r="F800" t="s">
        <v>1964</v>
      </c>
      <c r="G800" s="4">
        <v>49920784044</v>
      </c>
      <c r="H800" s="4">
        <v>52516142842.686028</v>
      </c>
      <c r="I800" s="4">
        <v>66381331227</v>
      </c>
      <c r="J800" s="4">
        <v>66381331227</v>
      </c>
      <c r="K800" s="4">
        <v>69381767398</v>
      </c>
      <c r="L800" s="4">
        <v>66015002281.636536</v>
      </c>
      <c r="M800" s="4">
        <v>4250598756</v>
      </c>
      <c r="N800" s="4">
        <v>9855566439</v>
      </c>
      <c r="O800" s="4">
        <v>4044337541.389153</v>
      </c>
      <c r="P800" s="4">
        <v>71567293072</v>
      </c>
      <c r="Q800" s="4">
        <v>64240070617.38147</v>
      </c>
      <c r="R800" s="4">
        <v>0</v>
      </c>
      <c r="S800" s="4">
        <v>0</v>
      </c>
      <c r="T800" s="4">
        <v>73714311864</v>
      </c>
      <c r="U800" s="4">
        <v>64240070617.242027</v>
      </c>
    </row>
    <row r="801" spans="1:21" x14ac:dyDescent="0.25">
      <c r="A801" s="3" t="s">
        <v>937</v>
      </c>
      <c r="B801" s="3" t="s">
        <v>894</v>
      </c>
      <c r="C801" s="3" t="s">
        <v>936</v>
      </c>
      <c r="D801" s="3" t="s">
        <v>443</v>
      </c>
      <c r="E801" s="2" t="s">
        <v>944</v>
      </c>
      <c r="F801" t="s">
        <v>1965</v>
      </c>
      <c r="G801" s="4">
        <v>5382896553</v>
      </c>
      <c r="H801" s="4">
        <v>5662750890.2021484</v>
      </c>
      <c r="I801" s="4">
        <v>10227540000</v>
      </c>
      <c r="J801" s="4">
        <v>10227540000</v>
      </c>
      <c r="K801" s="4">
        <v>10689824808</v>
      </c>
      <c r="L801" s="4">
        <v>10171098770.694576</v>
      </c>
      <c r="M801" s="4">
        <v>1283355644</v>
      </c>
      <c r="N801" s="4">
        <v>1283355644</v>
      </c>
      <c r="O801" s="4">
        <v>1221080536.6317792</v>
      </c>
      <c r="P801" s="4">
        <v>11026554289</v>
      </c>
      <c r="Q801" s="4">
        <v>9897630548.623951</v>
      </c>
      <c r="R801" s="4">
        <v>0</v>
      </c>
      <c r="S801" s="4">
        <v>0</v>
      </c>
      <c r="T801" s="4">
        <v>0</v>
      </c>
      <c r="U801" s="4">
        <v>0</v>
      </c>
    </row>
    <row r="802" spans="1:21" x14ac:dyDescent="0.25">
      <c r="A802" s="3" t="s">
        <v>937</v>
      </c>
      <c r="B802" s="3" t="s">
        <v>894</v>
      </c>
      <c r="C802" s="3" t="s">
        <v>936</v>
      </c>
      <c r="D802" s="3" t="s">
        <v>443</v>
      </c>
      <c r="E802" s="2" t="s">
        <v>945</v>
      </c>
      <c r="F802" t="s">
        <v>1966</v>
      </c>
      <c r="G802" s="4">
        <v>64296632</v>
      </c>
      <c r="H802" s="4">
        <v>67639384.578565195</v>
      </c>
      <c r="I802" s="4">
        <v>127271805</v>
      </c>
      <c r="J802" s="4">
        <v>127271805</v>
      </c>
      <c r="K802" s="4">
        <v>133024491</v>
      </c>
      <c r="L802" s="4">
        <v>126569449.09609894</v>
      </c>
      <c r="M802" s="4">
        <v>44910629</v>
      </c>
      <c r="N802" s="4">
        <v>57876756</v>
      </c>
      <c r="O802" s="4">
        <v>42731331.113225497</v>
      </c>
      <c r="P802" s="4">
        <v>137214762</v>
      </c>
      <c r="Q802" s="4">
        <v>123166402.16864441</v>
      </c>
      <c r="R802" s="4">
        <v>0</v>
      </c>
      <c r="S802" s="4">
        <v>0</v>
      </c>
      <c r="T802" s="4">
        <v>141331205</v>
      </c>
      <c r="U802" s="4">
        <v>123166402.2906507</v>
      </c>
    </row>
    <row r="803" spans="1:21" x14ac:dyDescent="0.25">
      <c r="A803" s="3" t="s">
        <v>937</v>
      </c>
      <c r="B803" s="3" t="s">
        <v>894</v>
      </c>
      <c r="C803" s="3" t="s">
        <v>936</v>
      </c>
      <c r="D803" s="3" t="s">
        <v>443</v>
      </c>
      <c r="E803" s="2" t="s">
        <v>946</v>
      </c>
      <c r="F803" t="s">
        <v>1967</v>
      </c>
      <c r="G803" s="4">
        <v>1672939153</v>
      </c>
      <c r="H803" s="4">
        <v>1759914496.7081032</v>
      </c>
      <c r="I803" s="4">
        <v>445000000</v>
      </c>
      <c r="J803" s="4">
        <v>445000000</v>
      </c>
      <c r="K803" s="4">
        <v>465114000</v>
      </c>
      <c r="L803" s="4">
        <v>442544243.57754517</v>
      </c>
      <c r="M803" s="4">
        <v>3728423</v>
      </c>
      <c r="N803" s="4">
        <v>1070523</v>
      </c>
      <c r="O803" s="4">
        <v>3547500.4757373929</v>
      </c>
      <c r="P803" s="4">
        <v>479765091</v>
      </c>
      <c r="Q803" s="4">
        <v>430645648.34928101</v>
      </c>
      <c r="R803" s="4">
        <v>0</v>
      </c>
      <c r="S803" s="4">
        <v>0</v>
      </c>
      <c r="T803" s="4">
        <v>494158044</v>
      </c>
      <c r="U803" s="4">
        <v>430645648.58457881</v>
      </c>
    </row>
    <row r="804" spans="1:21" x14ac:dyDescent="0.25">
      <c r="A804" s="3" t="s">
        <v>937</v>
      </c>
      <c r="B804" s="3" t="s">
        <v>894</v>
      </c>
      <c r="C804" s="3" t="s">
        <v>936</v>
      </c>
      <c r="D804" s="3" t="s">
        <v>443</v>
      </c>
      <c r="E804" s="2" t="s">
        <v>947</v>
      </c>
      <c r="F804" t="s">
        <v>1968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2326380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</row>
    <row r="805" spans="1:21" x14ac:dyDescent="0.25">
      <c r="A805" s="3" t="s">
        <v>937</v>
      </c>
      <c r="B805" s="3" t="s">
        <v>894</v>
      </c>
      <c r="C805" s="3" t="s">
        <v>936</v>
      </c>
      <c r="D805" s="3" t="s">
        <v>443</v>
      </c>
      <c r="E805" s="2" t="s">
        <v>948</v>
      </c>
      <c r="F805" t="s">
        <v>1969</v>
      </c>
      <c r="G805" s="4">
        <v>46233108229</v>
      </c>
      <c r="H805" s="4">
        <v>48636746443.63578</v>
      </c>
      <c r="I805" s="4">
        <v>40769166221</v>
      </c>
      <c r="J805" s="4">
        <v>40769166221</v>
      </c>
      <c r="K805" s="4">
        <v>42611932534</v>
      </c>
      <c r="L805" s="4">
        <v>40544179385.34729</v>
      </c>
      <c r="M805" s="4">
        <v>4025745545</v>
      </c>
      <c r="N805" s="4">
        <v>27041005312</v>
      </c>
      <c r="O805" s="4">
        <v>3830395380.5899143</v>
      </c>
      <c r="P805" s="4">
        <v>43954208409</v>
      </c>
      <c r="Q805" s="4">
        <v>39454076449.203812</v>
      </c>
      <c r="R805" s="4">
        <v>0</v>
      </c>
      <c r="S805" s="4">
        <v>0</v>
      </c>
      <c r="T805" s="4">
        <v>45272834661</v>
      </c>
      <c r="U805" s="4">
        <v>39454076448.968513</v>
      </c>
    </row>
    <row r="806" spans="1:21" x14ac:dyDescent="0.25">
      <c r="A806" s="3" t="s">
        <v>937</v>
      </c>
      <c r="B806" s="3" t="s">
        <v>894</v>
      </c>
      <c r="C806" s="3" t="s">
        <v>936</v>
      </c>
      <c r="D806" s="3" t="s">
        <v>443</v>
      </c>
      <c r="E806" s="2" t="s">
        <v>949</v>
      </c>
      <c r="F806" t="s">
        <v>1970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28607869</v>
      </c>
      <c r="N806" s="4">
        <v>0</v>
      </c>
      <c r="O806" s="4">
        <v>27219666.032350142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</row>
    <row r="807" spans="1:21" x14ac:dyDescent="0.25">
      <c r="A807" s="3" t="s">
        <v>937</v>
      </c>
      <c r="B807" s="3" t="s">
        <v>894</v>
      </c>
      <c r="C807" s="3" t="s">
        <v>936</v>
      </c>
      <c r="D807" s="3" t="s">
        <v>443</v>
      </c>
      <c r="E807" s="2" t="s">
        <v>950</v>
      </c>
      <c r="F807" t="s">
        <v>1971</v>
      </c>
      <c r="G807" s="4">
        <v>12075131506</v>
      </c>
      <c r="H807" s="4">
        <v>12702912086.76503</v>
      </c>
      <c r="I807" s="4">
        <v>11489477326</v>
      </c>
      <c r="J807" s="4">
        <v>11489477326</v>
      </c>
      <c r="K807" s="4">
        <v>12008801701</v>
      </c>
      <c r="L807" s="4">
        <v>11426072027.592768</v>
      </c>
      <c r="M807" s="4">
        <v>1521381558</v>
      </c>
      <c r="N807" s="4">
        <v>2241520231</v>
      </c>
      <c r="O807" s="4">
        <v>1447556192.1979067</v>
      </c>
      <c r="P807" s="4">
        <v>12387078955</v>
      </c>
      <c r="Q807" s="4">
        <v>11118861600.811445</v>
      </c>
      <c r="R807" s="4">
        <v>0</v>
      </c>
      <c r="S807" s="4">
        <v>0</v>
      </c>
      <c r="T807" s="4">
        <v>12758691323</v>
      </c>
      <c r="U807" s="4">
        <v>11118861600.244987</v>
      </c>
    </row>
    <row r="808" spans="1:21" x14ac:dyDescent="0.25">
      <c r="A808" s="3" t="s">
        <v>937</v>
      </c>
      <c r="B808" s="3" t="s">
        <v>894</v>
      </c>
      <c r="C808" s="3" t="s">
        <v>936</v>
      </c>
      <c r="D808" s="3" t="s">
        <v>443</v>
      </c>
      <c r="E808" s="2" t="s">
        <v>951</v>
      </c>
      <c r="F808" t="s">
        <v>1972</v>
      </c>
      <c r="G808" s="4">
        <v>82086382613</v>
      </c>
      <c r="H808" s="4">
        <v>86354016213.850128</v>
      </c>
      <c r="I808" s="4">
        <v>78450088572</v>
      </c>
      <c r="J808" s="4">
        <v>78450088572</v>
      </c>
      <c r="K808" s="4">
        <v>85730325952</v>
      </c>
      <c r="L808" s="4">
        <v>81570243531.874405</v>
      </c>
      <c r="M808" s="4">
        <v>108715462272</v>
      </c>
      <c r="N808" s="4">
        <v>108715462272</v>
      </c>
      <c r="O808" s="4">
        <v>103440021191.24643</v>
      </c>
      <c r="P808" s="4">
        <v>88302235731</v>
      </c>
      <c r="Q808" s="4">
        <v>79261651734.197433</v>
      </c>
      <c r="R808" s="4">
        <v>0</v>
      </c>
      <c r="S808" s="4">
        <v>0</v>
      </c>
      <c r="T808" s="4">
        <v>90951302802</v>
      </c>
      <c r="U808" s="4">
        <v>79261651733.386963</v>
      </c>
    </row>
    <row r="809" spans="1:21" x14ac:dyDescent="0.25">
      <c r="A809" s="3" t="s">
        <v>937</v>
      </c>
      <c r="B809" s="3" t="s">
        <v>894</v>
      </c>
      <c r="C809" s="3" t="s">
        <v>936</v>
      </c>
      <c r="D809" s="3" t="s">
        <v>443</v>
      </c>
      <c r="E809" s="2" t="s">
        <v>952</v>
      </c>
      <c r="F809" t="s">
        <v>1973</v>
      </c>
      <c r="G809" s="4">
        <v>9020657961</v>
      </c>
      <c r="H809" s="4">
        <v>9489637854.9933186</v>
      </c>
      <c r="I809" s="4">
        <v>10033526612</v>
      </c>
      <c r="J809" s="4">
        <v>10033526612</v>
      </c>
      <c r="K809" s="4">
        <v>10487042015</v>
      </c>
      <c r="L809" s="4">
        <v>9978156056.1370125</v>
      </c>
      <c r="M809" s="4">
        <v>10920440110</v>
      </c>
      <c r="N809" s="4">
        <v>0</v>
      </c>
      <c r="O809" s="4">
        <v>10390523415.794481</v>
      </c>
      <c r="P809" s="4">
        <v>10817383838</v>
      </c>
      <c r="Q809" s="4">
        <v>9709875444.7695808</v>
      </c>
      <c r="R809" s="4">
        <v>0</v>
      </c>
      <c r="S809" s="4">
        <v>0</v>
      </c>
      <c r="T809" s="4">
        <v>11141905353</v>
      </c>
      <c r="U809" s="4">
        <v>9709875444.6475735</v>
      </c>
    </row>
    <row r="810" spans="1:21" x14ac:dyDescent="0.25">
      <c r="A810" s="3" t="s">
        <v>937</v>
      </c>
      <c r="B810" s="3" t="s">
        <v>894</v>
      </c>
      <c r="C810" s="3" t="s">
        <v>936</v>
      </c>
      <c r="D810" s="3" t="s">
        <v>443</v>
      </c>
      <c r="E810" s="2" t="s">
        <v>953</v>
      </c>
      <c r="F810" t="s">
        <v>1974</v>
      </c>
      <c r="G810" s="4">
        <v>16873740</v>
      </c>
      <c r="H810" s="4">
        <v>17750998.048213765</v>
      </c>
      <c r="I810" s="4">
        <v>87318484</v>
      </c>
      <c r="J810" s="4">
        <v>87318484</v>
      </c>
      <c r="K810" s="4">
        <v>91265279</v>
      </c>
      <c r="L810" s="4">
        <v>86836611.798287347</v>
      </c>
      <c r="M810" s="4">
        <v>43558138</v>
      </c>
      <c r="N810" s="4">
        <v>43558138</v>
      </c>
      <c r="O810" s="4">
        <v>41444470.02854424</v>
      </c>
      <c r="P810" s="4">
        <v>94140136</v>
      </c>
      <c r="Q810" s="4">
        <v>84501854.478214815</v>
      </c>
      <c r="R810" s="4">
        <v>0</v>
      </c>
      <c r="S810" s="4">
        <v>0</v>
      </c>
      <c r="T810" s="4">
        <v>96964340</v>
      </c>
      <c r="U810" s="4">
        <v>84501854.408496931</v>
      </c>
    </row>
    <row r="811" spans="1:21" x14ac:dyDescent="0.25">
      <c r="A811" s="3" t="s">
        <v>937</v>
      </c>
      <c r="B811" s="3" t="s">
        <v>894</v>
      </c>
      <c r="C811" s="3" t="s">
        <v>936</v>
      </c>
      <c r="D811" s="3" t="s">
        <v>443</v>
      </c>
      <c r="E811" s="2" t="s">
        <v>954</v>
      </c>
      <c r="F811" t="s">
        <v>1975</v>
      </c>
      <c r="G811" s="4">
        <v>276963649</v>
      </c>
      <c r="H811" s="4">
        <v>291362862.81672955</v>
      </c>
      <c r="I811" s="4">
        <v>639425609</v>
      </c>
      <c r="J811" s="4">
        <v>639425609</v>
      </c>
      <c r="K811" s="4">
        <v>668327647</v>
      </c>
      <c r="L811" s="4">
        <v>635896904.85252142</v>
      </c>
      <c r="M811" s="4">
        <v>448243481</v>
      </c>
      <c r="N811" s="4">
        <v>448243481</v>
      </c>
      <c r="O811" s="4">
        <v>426492370.12369174</v>
      </c>
      <c r="P811" s="4">
        <v>689379967</v>
      </c>
      <c r="Q811" s="4">
        <v>618799675.96000218</v>
      </c>
      <c r="R811" s="4">
        <v>0</v>
      </c>
      <c r="S811" s="4">
        <v>0</v>
      </c>
      <c r="T811" s="4">
        <v>710061366</v>
      </c>
      <c r="U811" s="4">
        <v>618799675.95128739</v>
      </c>
    </row>
    <row r="812" spans="1:21" x14ac:dyDescent="0.25">
      <c r="A812" s="3" t="s">
        <v>957</v>
      </c>
      <c r="B812" s="3" t="s">
        <v>894</v>
      </c>
      <c r="C812" s="3" t="s">
        <v>956</v>
      </c>
      <c r="D812" s="3" t="s">
        <v>443</v>
      </c>
      <c r="E812" s="2" t="s">
        <v>955</v>
      </c>
      <c r="F812" t="s">
        <v>1958</v>
      </c>
      <c r="G812" s="4"/>
      <c r="H812" s="4"/>
      <c r="I812" s="4"/>
      <c r="J812" s="4"/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</row>
    <row r="813" spans="1:21" x14ac:dyDescent="0.25">
      <c r="A813" s="3" t="s">
        <v>957</v>
      </c>
      <c r="B813" s="3" t="s">
        <v>894</v>
      </c>
      <c r="C813" s="3" t="s">
        <v>956</v>
      </c>
      <c r="D813" s="3" t="s">
        <v>443</v>
      </c>
      <c r="E813" s="2" t="s">
        <v>958</v>
      </c>
      <c r="F813" t="s">
        <v>1959</v>
      </c>
      <c r="G813" s="4"/>
      <c r="H813" s="4"/>
      <c r="I813" s="4"/>
      <c r="J813" s="4"/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</row>
    <row r="814" spans="1:21" x14ac:dyDescent="0.25">
      <c r="A814" s="3" t="s">
        <v>957</v>
      </c>
      <c r="B814" s="3" t="s">
        <v>894</v>
      </c>
      <c r="C814" s="3" t="s">
        <v>956</v>
      </c>
      <c r="D814" s="3" t="s">
        <v>443</v>
      </c>
      <c r="E814" s="2" t="s">
        <v>959</v>
      </c>
      <c r="F814" t="s">
        <v>1960</v>
      </c>
      <c r="G814" s="4"/>
      <c r="H814" s="4"/>
      <c r="I814" s="4"/>
      <c r="J814" s="4"/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</row>
    <row r="815" spans="1:21" x14ac:dyDescent="0.25">
      <c r="A815" s="3" t="s">
        <v>957</v>
      </c>
      <c r="B815" s="3" t="s">
        <v>894</v>
      </c>
      <c r="C815" s="3" t="s">
        <v>956</v>
      </c>
      <c r="D815" s="3" t="s">
        <v>443</v>
      </c>
      <c r="E815" s="2" t="s">
        <v>960</v>
      </c>
      <c r="F815" t="s">
        <v>1961</v>
      </c>
      <c r="G815" s="4"/>
      <c r="H815" s="4"/>
      <c r="I815" s="4"/>
      <c r="J815" s="4"/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</row>
    <row r="816" spans="1:21" x14ac:dyDescent="0.25">
      <c r="A816" s="3" t="s">
        <v>957</v>
      </c>
      <c r="B816" s="3" t="s">
        <v>894</v>
      </c>
      <c r="C816" s="3" t="s">
        <v>956</v>
      </c>
      <c r="D816" s="3" t="s">
        <v>443</v>
      </c>
      <c r="E816" s="2" t="s">
        <v>961</v>
      </c>
      <c r="F816" t="s">
        <v>1962</v>
      </c>
      <c r="G816" s="4"/>
      <c r="H816" s="4"/>
      <c r="I816" s="4"/>
      <c r="J816" s="4"/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</row>
    <row r="817" spans="1:21" x14ac:dyDescent="0.25">
      <c r="A817" s="3" t="s">
        <v>957</v>
      </c>
      <c r="B817" s="3" t="s">
        <v>894</v>
      </c>
      <c r="C817" s="3" t="s">
        <v>956</v>
      </c>
      <c r="D817" s="3" t="s">
        <v>443</v>
      </c>
      <c r="E817" s="2" t="s">
        <v>962</v>
      </c>
      <c r="F817" t="s">
        <v>1963</v>
      </c>
      <c r="G817" s="4"/>
      <c r="H817" s="4"/>
      <c r="I817" s="4"/>
      <c r="J817" s="4"/>
      <c r="K817" s="4">
        <v>0</v>
      </c>
      <c r="L817" s="4">
        <v>0</v>
      </c>
      <c r="M817" s="4">
        <v>257336014</v>
      </c>
      <c r="N817" s="4">
        <v>0</v>
      </c>
      <c r="O817" s="4">
        <v>244848728.82968602</v>
      </c>
      <c r="P817" s="4">
        <v>0</v>
      </c>
      <c r="Q817" s="4">
        <v>0</v>
      </c>
      <c r="R817" s="4">
        <v>3246446000</v>
      </c>
      <c r="S817" s="4">
        <v>2914067464.9480276</v>
      </c>
      <c r="T817" s="4">
        <v>0</v>
      </c>
      <c r="U817" s="4">
        <v>0</v>
      </c>
    </row>
    <row r="818" spans="1:21" x14ac:dyDescent="0.25">
      <c r="A818" s="3" t="s">
        <v>957</v>
      </c>
      <c r="B818" s="3" t="s">
        <v>894</v>
      </c>
      <c r="C818" s="3" t="s">
        <v>956</v>
      </c>
      <c r="D818" s="3" t="s">
        <v>443</v>
      </c>
      <c r="E818" s="2" t="s">
        <v>963</v>
      </c>
      <c r="F818" t="s">
        <v>1964</v>
      </c>
      <c r="G818" s="4"/>
      <c r="H818" s="4"/>
      <c r="I818" s="4"/>
      <c r="J818" s="4"/>
      <c r="K818" s="4">
        <v>0</v>
      </c>
      <c r="L818" s="4">
        <v>0</v>
      </c>
      <c r="M818" s="4">
        <v>7611797714</v>
      </c>
      <c r="N818" s="4">
        <v>0</v>
      </c>
      <c r="O818" s="4">
        <v>7242433600.3805895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</row>
    <row r="819" spans="1:21" x14ac:dyDescent="0.25">
      <c r="A819" s="3" t="s">
        <v>957</v>
      </c>
      <c r="B819" s="3" t="s">
        <v>894</v>
      </c>
      <c r="C819" s="3" t="s">
        <v>956</v>
      </c>
      <c r="D819" s="3" t="s">
        <v>443</v>
      </c>
      <c r="E819" s="2" t="s">
        <v>964</v>
      </c>
      <c r="F819" t="s">
        <v>1965</v>
      </c>
      <c r="G819" s="4"/>
      <c r="H819" s="4"/>
      <c r="I819" s="4"/>
      <c r="J819" s="4"/>
      <c r="K819" s="4">
        <v>0</v>
      </c>
      <c r="L819" s="4">
        <v>0</v>
      </c>
      <c r="M819" s="4">
        <v>35157669273</v>
      </c>
      <c r="N819" s="4">
        <v>0</v>
      </c>
      <c r="O819" s="4">
        <v>33451635844.909607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</row>
    <row r="820" spans="1:21" x14ac:dyDescent="0.25">
      <c r="A820" s="3" t="s">
        <v>957</v>
      </c>
      <c r="B820" s="3" t="s">
        <v>894</v>
      </c>
      <c r="C820" s="3" t="s">
        <v>956</v>
      </c>
      <c r="D820" s="3" t="s">
        <v>443</v>
      </c>
      <c r="E820" s="2" t="s">
        <v>965</v>
      </c>
      <c r="F820" t="s">
        <v>1966</v>
      </c>
      <c r="G820" s="4"/>
      <c r="H820" s="4"/>
      <c r="I820" s="4"/>
      <c r="J820" s="4"/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</row>
    <row r="821" spans="1:21" x14ac:dyDescent="0.25">
      <c r="A821" s="3" t="s">
        <v>957</v>
      </c>
      <c r="B821" s="3" t="s">
        <v>894</v>
      </c>
      <c r="C821" s="3" t="s">
        <v>956</v>
      </c>
      <c r="D821" s="3" t="s">
        <v>443</v>
      </c>
      <c r="E821" s="2" t="s">
        <v>966</v>
      </c>
      <c r="F821" t="s">
        <v>1967</v>
      </c>
      <c r="G821" s="4"/>
      <c r="H821" s="4"/>
      <c r="I821" s="4"/>
      <c r="J821" s="4"/>
      <c r="K821" s="4">
        <v>0</v>
      </c>
      <c r="L821" s="4">
        <v>0</v>
      </c>
      <c r="M821" s="4">
        <v>8512300</v>
      </c>
      <c r="N821" s="4">
        <v>0</v>
      </c>
      <c r="O821" s="4">
        <v>8099238.8201712649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</row>
    <row r="822" spans="1:21" x14ac:dyDescent="0.25">
      <c r="A822" s="3" t="s">
        <v>957</v>
      </c>
      <c r="B822" s="3" t="s">
        <v>894</v>
      </c>
      <c r="C822" s="3" t="s">
        <v>956</v>
      </c>
      <c r="D822" s="3" t="s">
        <v>443</v>
      </c>
      <c r="E822" s="2" t="s">
        <v>967</v>
      </c>
      <c r="F822" t="s">
        <v>1968</v>
      </c>
      <c r="G822" s="4"/>
      <c r="H822" s="4"/>
      <c r="I822" s="4"/>
      <c r="J822" s="4"/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</row>
    <row r="823" spans="1:21" x14ac:dyDescent="0.25">
      <c r="A823" s="3" t="s">
        <v>957</v>
      </c>
      <c r="B823" s="3" t="s">
        <v>894</v>
      </c>
      <c r="C823" s="3" t="s">
        <v>956</v>
      </c>
      <c r="D823" s="3" t="s">
        <v>443</v>
      </c>
      <c r="E823" s="2" t="s">
        <v>968</v>
      </c>
      <c r="F823" t="s">
        <v>1969</v>
      </c>
      <c r="G823" s="4"/>
      <c r="H823" s="4"/>
      <c r="I823" s="4"/>
      <c r="J823" s="4"/>
      <c r="K823" s="4">
        <v>0</v>
      </c>
      <c r="L823" s="4">
        <v>0</v>
      </c>
      <c r="M823" s="4">
        <v>7176559345</v>
      </c>
      <c r="N823" s="4">
        <v>0</v>
      </c>
      <c r="O823" s="4">
        <v>6828315266.41294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</row>
    <row r="824" spans="1:21" x14ac:dyDescent="0.25">
      <c r="A824" s="3" t="s">
        <v>957</v>
      </c>
      <c r="B824" s="3" t="s">
        <v>894</v>
      </c>
      <c r="C824" s="3" t="s">
        <v>956</v>
      </c>
      <c r="D824" s="3" t="s">
        <v>443</v>
      </c>
      <c r="E824" s="2" t="s">
        <v>969</v>
      </c>
      <c r="F824" t="s">
        <v>1970</v>
      </c>
      <c r="G824" s="4"/>
      <c r="H824" s="4"/>
      <c r="I824" s="4"/>
      <c r="J824" s="4"/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</row>
    <row r="825" spans="1:21" x14ac:dyDescent="0.25">
      <c r="A825" s="3" t="s">
        <v>957</v>
      </c>
      <c r="B825" s="3" t="s">
        <v>894</v>
      </c>
      <c r="C825" s="3" t="s">
        <v>956</v>
      </c>
      <c r="D825" s="3" t="s">
        <v>443</v>
      </c>
      <c r="E825" s="2" t="s">
        <v>970</v>
      </c>
      <c r="F825" t="s">
        <v>1971</v>
      </c>
      <c r="G825" s="4"/>
      <c r="H825" s="4"/>
      <c r="I825" s="4"/>
      <c r="J825" s="4"/>
      <c r="K825" s="4">
        <v>0</v>
      </c>
      <c r="L825" s="4">
        <v>0</v>
      </c>
      <c r="M825" s="4">
        <v>816169040</v>
      </c>
      <c r="N825" s="4">
        <v>0</v>
      </c>
      <c r="O825" s="4">
        <v>776564262.60704088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</row>
    <row r="826" spans="1:21" x14ac:dyDescent="0.25">
      <c r="A826" s="3" t="s">
        <v>957</v>
      </c>
      <c r="B826" s="3" t="s">
        <v>894</v>
      </c>
      <c r="C826" s="3" t="s">
        <v>956</v>
      </c>
      <c r="D826" s="3" t="s">
        <v>443</v>
      </c>
      <c r="E826" s="2" t="s">
        <v>971</v>
      </c>
      <c r="F826" t="s">
        <v>1972</v>
      </c>
      <c r="G826" s="4"/>
      <c r="H826" s="4"/>
      <c r="I826" s="4"/>
      <c r="J826" s="4"/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</row>
    <row r="827" spans="1:21" x14ac:dyDescent="0.25">
      <c r="A827" s="3" t="s">
        <v>957</v>
      </c>
      <c r="B827" s="3" t="s">
        <v>894</v>
      </c>
      <c r="C827" s="3" t="s">
        <v>956</v>
      </c>
      <c r="D827" s="3" t="s">
        <v>443</v>
      </c>
      <c r="E827" s="2" t="s">
        <v>972</v>
      </c>
      <c r="F827" t="s">
        <v>1973</v>
      </c>
      <c r="G827" s="4"/>
      <c r="H827" s="4"/>
      <c r="I827" s="4"/>
      <c r="J827" s="4"/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</row>
    <row r="828" spans="1:21" x14ac:dyDescent="0.25">
      <c r="A828" s="3" t="s">
        <v>957</v>
      </c>
      <c r="B828" s="3" t="s">
        <v>894</v>
      </c>
      <c r="C828" s="3" t="s">
        <v>956</v>
      </c>
      <c r="D828" s="3" t="s">
        <v>443</v>
      </c>
      <c r="E828" s="2" t="s">
        <v>973</v>
      </c>
      <c r="F828" t="s">
        <v>1974</v>
      </c>
      <c r="G828" s="4"/>
      <c r="H828" s="4"/>
      <c r="I828" s="4"/>
      <c r="J828" s="4"/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</row>
    <row r="829" spans="1:21" x14ac:dyDescent="0.25">
      <c r="A829" s="3" t="s">
        <v>957</v>
      </c>
      <c r="B829" s="3" t="s">
        <v>894</v>
      </c>
      <c r="C829" s="3" t="s">
        <v>956</v>
      </c>
      <c r="D829" s="3" t="s">
        <v>443</v>
      </c>
      <c r="E829" s="2" t="s">
        <v>974</v>
      </c>
      <c r="F829" t="s">
        <v>1975</v>
      </c>
      <c r="G829" s="4"/>
      <c r="H829" s="4"/>
      <c r="I829" s="4"/>
      <c r="J829" s="4"/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</row>
    <row r="830" spans="1:21" x14ac:dyDescent="0.25">
      <c r="A830" s="3" t="s">
        <v>977</v>
      </c>
      <c r="B830" s="3" t="s">
        <v>707</v>
      </c>
      <c r="C830" s="3" t="s">
        <v>976</v>
      </c>
      <c r="D830" s="3" t="s">
        <v>978</v>
      </c>
      <c r="E830" s="2" t="s">
        <v>975</v>
      </c>
      <c r="F830" t="s">
        <v>1958</v>
      </c>
      <c r="G830" s="4">
        <v>7989660</v>
      </c>
      <c r="H830" s="4">
        <v>8405038.7801336031</v>
      </c>
      <c r="I830" s="4">
        <v>9231750</v>
      </c>
      <c r="J830" s="4">
        <v>9231750</v>
      </c>
      <c r="K830" s="4">
        <v>9711801</v>
      </c>
      <c r="L830" s="4">
        <v>9240533.7773548998</v>
      </c>
      <c r="M830" s="4">
        <v>10916359</v>
      </c>
      <c r="N830" s="4">
        <v>386789100</v>
      </c>
      <c r="O830" s="4">
        <v>10386640.342530923</v>
      </c>
      <c r="P830" s="4">
        <v>10003155.029999999</v>
      </c>
      <c r="Q830" s="4">
        <v>8979009.2364863642</v>
      </c>
      <c r="R830" s="4">
        <v>0</v>
      </c>
      <c r="S830" s="4">
        <v>0</v>
      </c>
      <c r="T830" s="4">
        <v>10303249.6809</v>
      </c>
      <c r="U830" s="4">
        <v>8979009.2364863642</v>
      </c>
    </row>
    <row r="831" spans="1:21" x14ac:dyDescent="0.25">
      <c r="A831" s="3" t="s">
        <v>977</v>
      </c>
      <c r="B831" s="3" t="s">
        <v>707</v>
      </c>
      <c r="C831" s="3" t="s">
        <v>976</v>
      </c>
      <c r="D831" s="3" t="s">
        <v>978</v>
      </c>
      <c r="E831" s="2" t="s">
        <v>979</v>
      </c>
      <c r="F831" t="s">
        <v>1959</v>
      </c>
      <c r="G831" s="4">
        <v>89491290</v>
      </c>
      <c r="H831" s="4">
        <v>94143901.359279692</v>
      </c>
      <c r="I831" s="4">
        <v>89880000</v>
      </c>
      <c r="J831" s="4">
        <v>89880000</v>
      </c>
      <c r="K831" s="4">
        <v>247170000</v>
      </c>
      <c r="L831" s="4">
        <v>235176022.83539486</v>
      </c>
      <c r="M831" s="4">
        <v>0</v>
      </c>
      <c r="N831" s="4">
        <v>288923600</v>
      </c>
      <c r="O831" s="4">
        <v>0</v>
      </c>
      <c r="P831" s="4">
        <v>254585100</v>
      </c>
      <c r="Q831" s="4">
        <v>228520097.66080821</v>
      </c>
      <c r="R831" s="4">
        <v>0</v>
      </c>
      <c r="S831" s="4">
        <v>0</v>
      </c>
      <c r="T831" s="4">
        <v>262222653</v>
      </c>
      <c r="U831" s="4">
        <v>228520097.66080818</v>
      </c>
    </row>
    <row r="832" spans="1:21" x14ac:dyDescent="0.25">
      <c r="A832" s="3" t="s">
        <v>977</v>
      </c>
      <c r="B832" s="3" t="s">
        <v>707</v>
      </c>
      <c r="C832" s="3" t="s">
        <v>976</v>
      </c>
      <c r="D832" s="3" t="s">
        <v>978</v>
      </c>
      <c r="E832" s="2" t="s">
        <v>980</v>
      </c>
      <c r="F832" t="s">
        <v>1960</v>
      </c>
      <c r="G832" s="4">
        <v>139458367</v>
      </c>
      <c r="H832" s="4">
        <v>146708743.90763867</v>
      </c>
      <c r="I832" s="4">
        <v>258000000</v>
      </c>
      <c r="J832" s="4">
        <v>258000000</v>
      </c>
      <c r="K832" s="4">
        <v>271416000</v>
      </c>
      <c r="L832" s="4">
        <v>258245480.49476689</v>
      </c>
      <c r="M832" s="4">
        <v>22776000</v>
      </c>
      <c r="N832" s="4">
        <v>298988787</v>
      </c>
      <c r="O832" s="4">
        <v>21670789.724072311</v>
      </c>
      <c r="P832" s="4">
        <v>279558480</v>
      </c>
      <c r="Q832" s="4">
        <v>250936646.14114138</v>
      </c>
      <c r="R832" s="4">
        <v>0</v>
      </c>
      <c r="S832" s="4">
        <v>0</v>
      </c>
      <c r="T832" s="4">
        <v>287945234.39999998</v>
      </c>
      <c r="U832" s="4">
        <v>250936646.14114136</v>
      </c>
    </row>
    <row r="833" spans="1:21" x14ac:dyDescent="0.25">
      <c r="A833" s="3" t="s">
        <v>977</v>
      </c>
      <c r="B833" s="3" t="s">
        <v>707</v>
      </c>
      <c r="C833" s="3" t="s">
        <v>976</v>
      </c>
      <c r="D833" s="3" t="s">
        <v>978</v>
      </c>
      <c r="E833" s="2" t="s">
        <v>981</v>
      </c>
      <c r="F833" t="s">
        <v>1961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</row>
    <row r="834" spans="1:21" x14ac:dyDescent="0.25">
      <c r="A834" s="3" t="s">
        <v>977</v>
      </c>
      <c r="B834" s="3" t="s">
        <v>707</v>
      </c>
      <c r="C834" s="3" t="s">
        <v>976</v>
      </c>
      <c r="D834" s="3" t="s">
        <v>978</v>
      </c>
      <c r="E834" s="2" t="s">
        <v>982</v>
      </c>
      <c r="F834" t="s">
        <v>1962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</row>
    <row r="835" spans="1:21" x14ac:dyDescent="0.25">
      <c r="A835" s="3" t="s">
        <v>977</v>
      </c>
      <c r="B835" s="3" t="s">
        <v>707</v>
      </c>
      <c r="C835" s="3" t="s">
        <v>976</v>
      </c>
      <c r="D835" s="3" t="s">
        <v>978</v>
      </c>
      <c r="E835" s="2" t="s">
        <v>983</v>
      </c>
      <c r="F835" t="s">
        <v>1963</v>
      </c>
      <c r="G835" s="4">
        <v>22311510</v>
      </c>
      <c r="H835" s="4">
        <v>23471475.230903279</v>
      </c>
      <c r="I835" s="4">
        <v>20872086</v>
      </c>
      <c r="J835" s="4">
        <v>20872086</v>
      </c>
      <c r="K835" s="4">
        <v>21957434.471999999</v>
      </c>
      <c r="L835" s="4">
        <v>20891945.263558514</v>
      </c>
      <c r="M835" s="4">
        <v>11369923</v>
      </c>
      <c r="N835" s="4">
        <v>11369923</v>
      </c>
      <c r="O835" s="4">
        <v>10818195.052331112</v>
      </c>
      <c r="P835" s="4">
        <v>22616157.506159998</v>
      </c>
      <c r="Q835" s="4">
        <v>20300663.793835159</v>
      </c>
      <c r="R835" s="4">
        <v>0</v>
      </c>
      <c r="S835" s="4">
        <v>0</v>
      </c>
      <c r="T835" s="4">
        <v>23294642.2313448</v>
      </c>
      <c r="U835" s="4">
        <v>20300663.793835159</v>
      </c>
    </row>
    <row r="836" spans="1:21" x14ac:dyDescent="0.25">
      <c r="A836" s="3" t="s">
        <v>977</v>
      </c>
      <c r="B836" s="3" t="s">
        <v>707</v>
      </c>
      <c r="C836" s="3" t="s">
        <v>976</v>
      </c>
      <c r="D836" s="3" t="s">
        <v>978</v>
      </c>
      <c r="E836" s="2" t="s">
        <v>984</v>
      </c>
      <c r="F836" t="s">
        <v>1964</v>
      </c>
      <c r="G836" s="4">
        <v>94103154</v>
      </c>
      <c r="H836" s="4">
        <v>98995534.06564042</v>
      </c>
      <c r="I836" s="4">
        <v>224315000</v>
      </c>
      <c r="J836" s="4">
        <v>224315000</v>
      </c>
      <c r="K836" s="4">
        <v>222071850</v>
      </c>
      <c r="L836" s="4">
        <v>211295765.93720266</v>
      </c>
      <c r="M836" s="4">
        <v>59399124</v>
      </c>
      <c r="N836" s="4">
        <v>59399124</v>
      </c>
      <c r="O836" s="4">
        <v>56516768.79162702</v>
      </c>
      <c r="P836" s="4">
        <v>219851131.5</v>
      </c>
      <c r="Q836" s="4">
        <v>197342271.96021757</v>
      </c>
      <c r="R836" s="4">
        <v>0</v>
      </c>
      <c r="S836" s="4">
        <v>0</v>
      </c>
      <c r="T836" s="4">
        <v>217652620.185</v>
      </c>
      <c r="U836" s="4">
        <v>189678494.40836444</v>
      </c>
    </row>
    <row r="837" spans="1:21" x14ac:dyDescent="0.25">
      <c r="A837" s="3" t="s">
        <v>977</v>
      </c>
      <c r="B837" s="3" t="s">
        <v>707</v>
      </c>
      <c r="C837" s="3" t="s">
        <v>976</v>
      </c>
      <c r="D837" s="3" t="s">
        <v>978</v>
      </c>
      <c r="E837" s="2" t="s">
        <v>985</v>
      </c>
      <c r="F837" t="s">
        <v>1965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175037878</v>
      </c>
      <c r="N837" s="4">
        <v>0</v>
      </c>
      <c r="O837" s="4">
        <v>166544127.4976213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</row>
    <row r="838" spans="1:21" x14ac:dyDescent="0.25">
      <c r="A838" s="3" t="s">
        <v>977</v>
      </c>
      <c r="B838" s="3" t="s">
        <v>707</v>
      </c>
      <c r="C838" s="3" t="s">
        <v>976</v>
      </c>
      <c r="D838" s="3" t="s">
        <v>978</v>
      </c>
      <c r="E838" s="2" t="s">
        <v>986</v>
      </c>
      <c r="F838" t="s">
        <v>1966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</row>
    <row r="839" spans="1:21" x14ac:dyDescent="0.25">
      <c r="A839" s="3" t="s">
        <v>977</v>
      </c>
      <c r="B839" s="3" t="s">
        <v>707</v>
      </c>
      <c r="C839" s="3" t="s">
        <v>976</v>
      </c>
      <c r="D839" s="3" t="s">
        <v>978</v>
      </c>
      <c r="E839" s="2" t="s">
        <v>987</v>
      </c>
      <c r="F839" t="s">
        <v>1967</v>
      </c>
      <c r="G839" s="4">
        <v>200000000</v>
      </c>
      <c r="H839" s="4">
        <v>210397908.80046469</v>
      </c>
      <c r="I839" s="4">
        <v>264806000</v>
      </c>
      <c r="J839" s="4">
        <v>264806000</v>
      </c>
      <c r="K839" s="4">
        <v>251565700</v>
      </c>
      <c r="L839" s="4">
        <v>239358420.55185536</v>
      </c>
      <c r="M839" s="4">
        <v>354263974</v>
      </c>
      <c r="N839" s="4">
        <v>354263974</v>
      </c>
      <c r="O839" s="4">
        <v>337073238.82017124</v>
      </c>
      <c r="P839" s="4">
        <v>238987415</v>
      </c>
      <c r="Q839" s="4">
        <v>214519339.17383263</v>
      </c>
      <c r="R839" s="4">
        <v>0</v>
      </c>
      <c r="S839" s="4">
        <v>0</v>
      </c>
      <c r="T839" s="4">
        <v>227038044.25</v>
      </c>
      <c r="U839" s="4">
        <v>197857642.92732134</v>
      </c>
    </row>
    <row r="840" spans="1:21" x14ac:dyDescent="0.25">
      <c r="A840" s="3" t="s">
        <v>977</v>
      </c>
      <c r="B840" s="3" t="s">
        <v>707</v>
      </c>
      <c r="C840" s="3" t="s">
        <v>976</v>
      </c>
      <c r="D840" s="3" t="s">
        <v>978</v>
      </c>
      <c r="E840" s="2" t="s">
        <v>988</v>
      </c>
      <c r="F840" t="s">
        <v>1968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</row>
    <row r="841" spans="1:21" x14ac:dyDescent="0.25">
      <c r="A841" s="3" t="s">
        <v>977</v>
      </c>
      <c r="B841" s="3" t="s">
        <v>707</v>
      </c>
      <c r="C841" s="3" t="s">
        <v>976</v>
      </c>
      <c r="D841" s="3" t="s">
        <v>978</v>
      </c>
      <c r="E841" s="2" t="s">
        <v>989</v>
      </c>
      <c r="F841" t="s">
        <v>1969</v>
      </c>
      <c r="G841" s="4">
        <v>4253824709</v>
      </c>
      <c r="H841" s="4">
        <v>4474979115.8867264</v>
      </c>
      <c r="I841" s="4">
        <v>2872276623</v>
      </c>
      <c r="J841" s="4">
        <v>2872276623</v>
      </c>
      <c r="K841" s="4">
        <v>3021635007.3959999</v>
      </c>
      <c r="L841" s="4">
        <v>2875009521.7849665</v>
      </c>
      <c r="M841" s="4">
        <v>0</v>
      </c>
      <c r="N841" s="4">
        <v>12234835021</v>
      </c>
      <c r="O841" s="4">
        <v>0</v>
      </c>
      <c r="P841" s="4">
        <v>3112284057.6178799</v>
      </c>
      <c r="Q841" s="4">
        <v>2793641327.7721844</v>
      </c>
      <c r="R841" s="4">
        <v>0</v>
      </c>
      <c r="S841" s="4">
        <v>0</v>
      </c>
      <c r="T841" s="4">
        <v>3205652579.3464198</v>
      </c>
      <c r="U841" s="4">
        <v>2793641327.7721872</v>
      </c>
    </row>
    <row r="842" spans="1:21" x14ac:dyDescent="0.25">
      <c r="A842" s="3" t="s">
        <v>977</v>
      </c>
      <c r="B842" s="3" t="s">
        <v>707</v>
      </c>
      <c r="C842" s="3" t="s">
        <v>976</v>
      </c>
      <c r="D842" s="3" t="s">
        <v>978</v>
      </c>
      <c r="E842" s="2" t="s">
        <v>990</v>
      </c>
      <c r="F842" t="s">
        <v>1970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3133061465</v>
      </c>
      <c r="N842" s="4">
        <v>0</v>
      </c>
      <c r="O842" s="4">
        <v>2981028986.6793528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</row>
    <row r="843" spans="1:21" x14ac:dyDescent="0.25">
      <c r="A843" s="3" t="s">
        <v>977</v>
      </c>
      <c r="B843" s="3" t="s">
        <v>707</v>
      </c>
      <c r="C843" s="3" t="s">
        <v>976</v>
      </c>
      <c r="D843" s="3" t="s">
        <v>978</v>
      </c>
      <c r="E843" s="2" t="s">
        <v>991</v>
      </c>
      <c r="F843" t="s">
        <v>1971</v>
      </c>
      <c r="G843" s="4">
        <v>2942101836</v>
      </c>
      <c r="H843" s="4">
        <v>3095060368.8620386</v>
      </c>
      <c r="I843" s="4">
        <v>3713124636</v>
      </c>
      <c r="J843" s="4">
        <v>3713124636</v>
      </c>
      <c r="K843" s="4">
        <v>3653714641.8239999</v>
      </c>
      <c r="L843" s="4">
        <v>3476417356.6355848</v>
      </c>
      <c r="M843" s="4">
        <v>8032865470</v>
      </c>
      <c r="N843" s="4">
        <v>6258361952</v>
      </c>
      <c r="O843" s="4">
        <v>7643068953.3777351</v>
      </c>
      <c r="P843" s="4">
        <v>3595255207.5548201</v>
      </c>
      <c r="Q843" s="4">
        <v>3227164791.4428487</v>
      </c>
      <c r="R843" s="4">
        <v>0</v>
      </c>
      <c r="S843" s="4">
        <v>0</v>
      </c>
      <c r="T843" s="4">
        <v>3537731124.2339401</v>
      </c>
      <c r="U843" s="4">
        <v>3083038985.2230682</v>
      </c>
    </row>
    <row r="844" spans="1:21" x14ac:dyDescent="0.25">
      <c r="A844" s="3" t="s">
        <v>977</v>
      </c>
      <c r="B844" s="3" t="s">
        <v>707</v>
      </c>
      <c r="C844" s="3" t="s">
        <v>976</v>
      </c>
      <c r="D844" s="3" t="s">
        <v>978</v>
      </c>
      <c r="E844" s="2" t="s">
        <v>992</v>
      </c>
      <c r="F844" t="s">
        <v>1972</v>
      </c>
      <c r="G844" s="4">
        <v>11213260970</v>
      </c>
      <c r="H844" s="4">
        <v>11796233294.609352</v>
      </c>
      <c r="I844" s="4">
        <v>14554985645</v>
      </c>
      <c r="J844" s="4">
        <v>14554985645</v>
      </c>
      <c r="K844" s="4">
        <v>25180125165.849998</v>
      </c>
      <c r="L844" s="4">
        <v>23958254201.569931</v>
      </c>
      <c r="M844" s="4">
        <v>17905723173</v>
      </c>
      <c r="N844" s="4">
        <v>17905723173</v>
      </c>
      <c r="O844" s="4">
        <v>17036844122.740248</v>
      </c>
      <c r="P844" s="4">
        <v>25935528920.8255</v>
      </c>
      <c r="Q844" s="4">
        <v>23280190403.412292</v>
      </c>
      <c r="R844" s="4">
        <v>0</v>
      </c>
      <c r="S844" s="4">
        <v>0</v>
      </c>
      <c r="T844" s="4">
        <v>26713594788.450298</v>
      </c>
      <c r="U844" s="4">
        <v>23280190403.412319</v>
      </c>
    </row>
    <row r="845" spans="1:21" x14ac:dyDescent="0.25">
      <c r="A845" s="3" t="s">
        <v>977</v>
      </c>
      <c r="B845" s="3" t="s">
        <v>707</v>
      </c>
      <c r="C845" s="3" t="s">
        <v>976</v>
      </c>
      <c r="D845" s="3" t="s">
        <v>978</v>
      </c>
      <c r="E845" s="2" t="s">
        <v>993</v>
      </c>
      <c r="F845" t="s">
        <v>1973</v>
      </c>
      <c r="G845" s="4">
        <v>19790331</v>
      </c>
      <c r="H845" s="4">
        <v>20819221.284345046</v>
      </c>
      <c r="I845" s="4">
        <v>27299883</v>
      </c>
      <c r="J845" s="4">
        <v>27299883</v>
      </c>
      <c r="K845" s="4">
        <v>24296895.870000001</v>
      </c>
      <c r="L845" s="4">
        <v>23117883.796384398</v>
      </c>
      <c r="M845" s="4">
        <v>24174729</v>
      </c>
      <c r="N845" s="4">
        <v>0</v>
      </c>
      <c r="O845" s="4">
        <v>23001645.09990485</v>
      </c>
      <c r="P845" s="4">
        <v>21624237.324299999</v>
      </c>
      <c r="Q845" s="4">
        <v>19410298.659228407</v>
      </c>
      <c r="R845" s="4">
        <v>0</v>
      </c>
      <c r="S845" s="4">
        <v>0</v>
      </c>
      <c r="T845" s="4">
        <v>19245571.218626998</v>
      </c>
      <c r="U845" s="4">
        <v>16772005.637585709</v>
      </c>
    </row>
    <row r="846" spans="1:21" x14ac:dyDescent="0.25">
      <c r="A846" s="3" t="s">
        <v>977</v>
      </c>
      <c r="B846" s="3" t="s">
        <v>707</v>
      </c>
      <c r="C846" s="3" t="s">
        <v>976</v>
      </c>
      <c r="D846" s="3" t="s">
        <v>978</v>
      </c>
      <c r="E846" s="2" t="s">
        <v>994</v>
      </c>
      <c r="F846" t="s">
        <v>1974</v>
      </c>
      <c r="G846" s="4">
        <v>0</v>
      </c>
      <c r="H846" s="4">
        <v>0</v>
      </c>
      <c r="I846" s="4">
        <v>1384074</v>
      </c>
      <c r="J846" s="4">
        <v>1384074</v>
      </c>
      <c r="K846" s="4">
        <v>1384074</v>
      </c>
      <c r="L846" s="4">
        <v>1316911.5128449097</v>
      </c>
      <c r="M846" s="4">
        <v>0</v>
      </c>
      <c r="N846" s="4">
        <v>0</v>
      </c>
      <c r="O846" s="4">
        <v>0</v>
      </c>
      <c r="P846" s="4">
        <v>1384074</v>
      </c>
      <c r="Q846" s="4">
        <v>1242369.3517404806</v>
      </c>
      <c r="R846" s="4">
        <v>0</v>
      </c>
      <c r="S846" s="4">
        <v>0</v>
      </c>
      <c r="T846" s="4">
        <v>1384074</v>
      </c>
      <c r="U846" s="4">
        <v>1206183.8366412434</v>
      </c>
    </row>
    <row r="847" spans="1:21" x14ac:dyDescent="0.25">
      <c r="A847" s="3" t="s">
        <v>977</v>
      </c>
      <c r="B847" s="3" t="s">
        <v>707</v>
      </c>
      <c r="C847" s="3" t="s">
        <v>976</v>
      </c>
      <c r="D847" s="3" t="s">
        <v>978</v>
      </c>
      <c r="E847" s="2" t="s">
        <v>995</v>
      </c>
      <c r="F847" t="s">
        <v>1975</v>
      </c>
      <c r="G847" s="4">
        <v>63692849</v>
      </c>
      <c r="H847" s="4">
        <v>67004211.175718844</v>
      </c>
      <c r="I847" s="4">
        <v>149012689</v>
      </c>
      <c r="J847" s="4">
        <v>149012689</v>
      </c>
      <c r="K847" s="4">
        <v>147522562.11000001</v>
      </c>
      <c r="L847" s="4">
        <v>140363998.20171267</v>
      </c>
      <c r="M847" s="4">
        <v>0</v>
      </c>
      <c r="N847" s="4">
        <v>0</v>
      </c>
      <c r="O847" s="4">
        <v>0</v>
      </c>
      <c r="P847" s="4">
        <v>146047336.48890001</v>
      </c>
      <c r="Q847" s="4">
        <v>131094677.56575049</v>
      </c>
      <c r="R847" s="4">
        <v>0</v>
      </c>
      <c r="S847" s="4">
        <v>0</v>
      </c>
      <c r="T847" s="4">
        <v>144586863.12401101</v>
      </c>
      <c r="U847" s="4">
        <v>126003622.12630387</v>
      </c>
    </row>
    <row r="848" spans="1:21" x14ac:dyDescent="0.25">
      <c r="A848" s="3" t="s">
        <v>998</v>
      </c>
      <c r="B848" s="3" t="s">
        <v>686</v>
      </c>
      <c r="C848" s="3" t="s">
        <v>997</v>
      </c>
      <c r="D848" s="3" t="s">
        <v>978</v>
      </c>
      <c r="E848" s="2" t="s">
        <v>996</v>
      </c>
      <c r="F848" t="s">
        <v>1958</v>
      </c>
      <c r="G848" s="4">
        <v>44751699</v>
      </c>
      <c r="H848" s="4">
        <v>47078319.424339235</v>
      </c>
      <c r="I848" s="4">
        <v>32054338</v>
      </c>
      <c r="J848" s="4">
        <v>32054338</v>
      </c>
      <c r="K848" s="4">
        <v>31733794.620000001</v>
      </c>
      <c r="L848" s="4">
        <v>0</v>
      </c>
      <c r="M848" s="4">
        <v>0</v>
      </c>
      <c r="N848" s="4">
        <v>0</v>
      </c>
      <c r="O848" s="4">
        <v>0</v>
      </c>
      <c r="P848" s="4">
        <v>31416456.673800003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</row>
    <row r="849" spans="1:21" x14ac:dyDescent="0.25">
      <c r="A849" s="3" t="s">
        <v>998</v>
      </c>
      <c r="B849" s="3" t="s">
        <v>686</v>
      </c>
      <c r="C849" s="3" t="s">
        <v>997</v>
      </c>
      <c r="D849" s="3" t="s">
        <v>978</v>
      </c>
      <c r="E849" s="2" t="s">
        <v>999</v>
      </c>
      <c r="F849" t="s">
        <v>1959</v>
      </c>
      <c r="G849" s="4">
        <v>254624800</v>
      </c>
      <c r="H849" s="4">
        <v>267862627.2436828</v>
      </c>
      <c r="I849" s="4">
        <v>278900000</v>
      </c>
      <c r="J849" s="4">
        <v>278900000</v>
      </c>
      <c r="K849" s="4">
        <v>276111000</v>
      </c>
      <c r="L849" s="4">
        <v>0</v>
      </c>
      <c r="M849" s="4">
        <v>0</v>
      </c>
      <c r="N849" s="4">
        <v>0</v>
      </c>
      <c r="O849" s="4">
        <v>0</v>
      </c>
      <c r="P849" s="4">
        <v>273349890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</row>
    <row r="850" spans="1:21" x14ac:dyDescent="0.25">
      <c r="A850" s="3" t="s">
        <v>998</v>
      </c>
      <c r="B850" s="3" t="s">
        <v>686</v>
      </c>
      <c r="C850" s="3" t="s">
        <v>997</v>
      </c>
      <c r="D850" s="3" t="s">
        <v>978</v>
      </c>
      <c r="E850" s="2" t="s">
        <v>1000</v>
      </c>
      <c r="F850" t="s">
        <v>1960</v>
      </c>
      <c r="G850" s="4">
        <v>707570301</v>
      </c>
      <c r="H850" s="4">
        <v>744356558.29857671</v>
      </c>
      <c r="I850" s="4">
        <v>750536705</v>
      </c>
      <c r="J850" s="4">
        <v>750536705</v>
      </c>
      <c r="K850" s="4">
        <v>743031337.95000005</v>
      </c>
      <c r="L850" s="4">
        <v>0</v>
      </c>
      <c r="M850" s="4">
        <v>14920578</v>
      </c>
      <c r="N850" s="4">
        <v>0</v>
      </c>
      <c r="O850" s="4">
        <v>14196553.758325404</v>
      </c>
      <c r="P850" s="4">
        <v>735601024.57050002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</row>
    <row r="851" spans="1:21" x14ac:dyDescent="0.25">
      <c r="A851" s="3" t="s">
        <v>998</v>
      </c>
      <c r="B851" s="3" t="s">
        <v>686</v>
      </c>
      <c r="C851" s="3" t="s">
        <v>997</v>
      </c>
      <c r="D851" s="3" t="s">
        <v>978</v>
      </c>
      <c r="E851" s="2" t="s">
        <v>1001</v>
      </c>
      <c r="F851" t="s">
        <v>1961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</row>
    <row r="852" spans="1:21" x14ac:dyDescent="0.25">
      <c r="A852" s="3" t="s">
        <v>998</v>
      </c>
      <c r="B852" s="3" t="s">
        <v>686</v>
      </c>
      <c r="C852" s="3" t="s">
        <v>997</v>
      </c>
      <c r="D852" s="3" t="s">
        <v>978</v>
      </c>
      <c r="E852" s="2" t="s">
        <v>1002</v>
      </c>
      <c r="F852" t="s">
        <v>1962</v>
      </c>
      <c r="G852" s="4">
        <v>98446520</v>
      </c>
      <c r="H852" s="4">
        <v>103564709.68341562</v>
      </c>
      <c r="I852" s="4">
        <v>96804560</v>
      </c>
      <c r="J852" s="4">
        <v>96804560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</row>
    <row r="853" spans="1:21" x14ac:dyDescent="0.25">
      <c r="A853" s="3" t="s">
        <v>998</v>
      </c>
      <c r="B853" s="3" t="s">
        <v>686</v>
      </c>
      <c r="C853" s="3" t="s">
        <v>997</v>
      </c>
      <c r="D853" s="3" t="s">
        <v>978</v>
      </c>
      <c r="E853" s="2" t="s">
        <v>1003</v>
      </c>
      <c r="F853" t="s">
        <v>1963</v>
      </c>
      <c r="G853" s="4">
        <v>283266947</v>
      </c>
      <c r="H853" s="4">
        <v>297993866.40546036</v>
      </c>
      <c r="I853" s="4">
        <v>192619469</v>
      </c>
      <c r="J853" s="4">
        <v>192619469</v>
      </c>
      <c r="K853" s="4">
        <v>190693274.31</v>
      </c>
      <c r="L853" s="4">
        <v>0</v>
      </c>
      <c r="M853" s="4">
        <v>3087928110</v>
      </c>
      <c r="N853" s="4">
        <v>0</v>
      </c>
      <c r="O853" s="4">
        <v>2938085737.3929591</v>
      </c>
      <c r="P853" s="4">
        <v>184686436.16923499</v>
      </c>
      <c r="Q853" s="4">
        <v>0</v>
      </c>
      <c r="R853" s="4">
        <v>2682525000</v>
      </c>
      <c r="S853" s="4">
        <v>2407881981.221837</v>
      </c>
      <c r="T853" s="4">
        <v>0</v>
      </c>
      <c r="U853" s="4">
        <v>0</v>
      </c>
    </row>
    <row r="854" spans="1:21" x14ac:dyDescent="0.25">
      <c r="A854" s="3" t="s">
        <v>998</v>
      </c>
      <c r="B854" s="3" t="s">
        <v>686</v>
      </c>
      <c r="C854" s="3" t="s">
        <v>997</v>
      </c>
      <c r="D854" s="3" t="s">
        <v>978</v>
      </c>
      <c r="E854" s="2" t="s">
        <v>1004</v>
      </c>
      <c r="F854" t="s">
        <v>1964</v>
      </c>
      <c r="G854" s="4">
        <v>117138895</v>
      </c>
      <c r="H854" s="4">
        <v>123228892.73598605</v>
      </c>
      <c r="I854" s="4">
        <v>121180453</v>
      </c>
      <c r="J854" s="4">
        <v>121180453</v>
      </c>
      <c r="K854" s="4">
        <v>127481836.55599999</v>
      </c>
      <c r="L854" s="4">
        <v>0</v>
      </c>
      <c r="M854" s="4">
        <v>1114640247</v>
      </c>
      <c r="N854" s="4">
        <v>139665479</v>
      </c>
      <c r="O854" s="4">
        <v>1060552090.3901047</v>
      </c>
      <c r="P854" s="4">
        <v>123466158.704486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</row>
    <row r="855" spans="1:21" x14ac:dyDescent="0.25">
      <c r="A855" s="3" t="s">
        <v>998</v>
      </c>
      <c r="B855" s="3" t="s">
        <v>686</v>
      </c>
      <c r="C855" s="3" t="s">
        <v>997</v>
      </c>
      <c r="D855" s="3" t="s">
        <v>978</v>
      </c>
      <c r="E855" s="2" t="s">
        <v>1005</v>
      </c>
      <c r="F855" t="s">
        <v>1965</v>
      </c>
      <c r="G855" s="4">
        <v>180146650</v>
      </c>
      <c r="H855" s="4">
        <v>189512392.18704617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</row>
    <row r="856" spans="1:21" x14ac:dyDescent="0.25">
      <c r="A856" s="3" t="s">
        <v>998</v>
      </c>
      <c r="B856" s="3" t="s">
        <v>686</v>
      </c>
      <c r="C856" s="3" t="s">
        <v>997</v>
      </c>
      <c r="D856" s="3" t="s">
        <v>978</v>
      </c>
      <c r="E856" s="2" t="s">
        <v>1006</v>
      </c>
      <c r="F856" t="s">
        <v>1966</v>
      </c>
      <c r="G856" s="4">
        <v>28305517</v>
      </c>
      <c r="H856" s="4">
        <v>29777107.921580017</v>
      </c>
      <c r="I856" s="4">
        <v>22274539</v>
      </c>
      <c r="J856" s="4">
        <v>22274539</v>
      </c>
      <c r="K856" s="4">
        <v>21160812.050000001</v>
      </c>
      <c r="L856" s="4">
        <v>0</v>
      </c>
      <c r="M856" s="4">
        <v>19889943</v>
      </c>
      <c r="N856" s="4">
        <v>19889943</v>
      </c>
      <c r="O856" s="4">
        <v>18924779.257849667</v>
      </c>
      <c r="P856" s="4">
        <v>20102771.447500002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</row>
    <row r="857" spans="1:21" x14ac:dyDescent="0.25">
      <c r="A857" s="3" t="s">
        <v>998</v>
      </c>
      <c r="B857" s="3" t="s">
        <v>686</v>
      </c>
      <c r="C857" s="3" t="s">
        <v>997</v>
      </c>
      <c r="D857" s="3" t="s">
        <v>978</v>
      </c>
      <c r="E857" s="2" t="s">
        <v>1007</v>
      </c>
      <c r="F857" t="s">
        <v>1967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600000000</v>
      </c>
      <c r="N857" s="4">
        <v>0</v>
      </c>
      <c r="O857" s="4">
        <v>570884871.55090392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</row>
    <row r="858" spans="1:21" x14ac:dyDescent="0.25">
      <c r="A858" s="3" t="s">
        <v>998</v>
      </c>
      <c r="B858" s="3" t="s">
        <v>686</v>
      </c>
      <c r="C858" s="3" t="s">
        <v>997</v>
      </c>
      <c r="D858" s="3" t="s">
        <v>978</v>
      </c>
      <c r="E858" s="2" t="s">
        <v>1008</v>
      </c>
      <c r="F858" t="s">
        <v>1968</v>
      </c>
      <c r="G858" s="4">
        <v>5229970</v>
      </c>
      <c r="H858" s="4">
        <v>5501873.7554458315</v>
      </c>
      <c r="I858" s="4">
        <v>1161341</v>
      </c>
      <c r="J858" s="4">
        <v>1161341</v>
      </c>
      <c r="K858" s="4">
        <v>1221730.7320000001</v>
      </c>
      <c r="L858" s="4">
        <v>0</v>
      </c>
      <c r="M858" s="4">
        <v>0</v>
      </c>
      <c r="N858" s="4">
        <v>215156218</v>
      </c>
      <c r="O858" s="4">
        <v>0</v>
      </c>
      <c r="P858" s="4">
        <v>1183246.2139420002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</row>
    <row r="859" spans="1:21" x14ac:dyDescent="0.25">
      <c r="A859" s="3" t="s">
        <v>998</v>
      </c>
      <c r="B859" s="3" t="s">
        <v>686</v>
      </c>
      <c r="C859" s="3" t="s">
        <v>997</v>
      </c>
      <c r="D859" s="3" t="s">
        <v>978</v>
      </c>
      <c r="E859" s="2" t="s">
        <v>1009</v>
      </c>
      <c r="F859" t="s">
        <v>1969</v>
      </c>
      <c r="G859" s="4">
        <v>1874141647</v>
      </c>
      <c r="H859" s="4">
        <v>1971577416.6232934</v>
      </c>
      <c r="I859" s="4">
        <v>1658585364</v>
      </c>
      <c r="J859" s="4">
        <v>1658585364</v>
      </c>
      <c r="K859" s="4">
        <v>1641999510.3599999</v>
      </c>
      <c r="L859" s="4">
        <v>0</v>
      </c>
      <c r="M859" s="4">
        <v>1205039232</v>
      </c>
      <c r="N859" s="4">
        <v>500000000</v>
      </c>
      <c r="O859" s="4">
        <v>1146564445.2901998</v>
      </c>
      <c r="P859" s="4">
        <v>1625579515.2563999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</row>
    <row r="860" spans="1:21" x14ac:dyDescent="0.25">
      <c r="A860" s="3" t="s">
        <v>998</v>
      </c>
      <c r="B860" s="3" t="s">
        <v>686</v>
      </c>
      <c r="C860" s="3" t="s">
        <v>997</v>
      </c>
      <c r="D860" s="3" t="s">
        <v>978</v>
      </c>
      <c r="E860" s="2" t="s">
        <v>1010</v>
      </c>
      <c r="F860" t="s">
        <v>1970</v>
      </c>
      <c r="G860" s="4">
        <v>7045488</v>
      </c>
      <c r="H860" s="4">
        <v>7411779.708393842</v>
      </c>
      <c r="I860" s="4">
        <v>0</v>
      </c>
      <c r="J860" s="4">
        <v>0</v>
      </c>
      <c r="K860" s="4">
        <v>0</v>
      </c>
      <c r="L860" s="4">
        <v>0</v>
      </c>
      <c r="M860" s="4">
        <v>221901</v>
      </c>
      <c r="N860" s="4">
        <v>0</v>
      </c>
      <c r="O860" s="4">
        <v>211133.20647002853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</row>
    <row r="861" spans="1:21" x14ac:dyDescent="0.25">
      <c r="A861" s="3" t="s">
        <v>998</v>
      </c>
      <c r="B861" s="3" t="s">
        <v>686</v>
      </c>
      <c r="C861" s="3" t="s">
        <v>997</v>
      </c>
      <c r="D861" s="3" t="s">
        <v>978</v>
      </c>
      <c r="E861" s="2" t="s">
        <v>1011</v>
      </c>
      <c r="F861" t="s">
        <v>1971</v>
      </c>
      <c r="G861" s="4">
        <v>3211874091</v>
      </c>
      <c r="H861" s="4">
        <v>3378857960.3839674</v>
      </c>
      <c r="I861" s="4">
        <v>2594370520</v>
      </c>
      <c r="J861" s="4">
        <v>2594370520</v>
      </c>
      <c r="K861" s="4">
        <v>2729277787.04</v>
      </c>
      <c r="L861" s="4">
        <v>0</v>
      </c>
      <c r="M861" s="4">
        <v>2690612750</v>
      </c>
      <c r="N861" s="4">
        <v>3415560611</v>
      </c>
      <c r="O861" s="4">
        <v>2560050190.2949572</v>
      </c>
      <c r="P861" s="4">
        <v>2643305536.74824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</row>
    <row r="862" spans="1:21" x14ac:dyDescent="0.25">
      <c r="A862" s="3" t="s">
        <v>998</v>
      </c>
      <c r="B862" s="3" t="s">
        <v>686</v>
      </c>
      <c r="C862" s="3" t="s">
        <v>997</v>
      </c>
      <c r="D862" s="3" t="s">
        <v>978</v>
      </c>
      <c r="E862" s="2" t="s">
        <v>1012</v>
      </c>
      <c r="F862" t="s">
        <v>1972</v>
      </c>
      <c r="G862" s="4">
        <v>135442442276</v>
      </c>
      <c r="H862" s="4">
        <v>142484033088.49026</v>
      </c>
      <c r="I862" s="4">
        <v>86663997816</v>
      </c>
      <c r="J862" s="4">
        <v>86663997816</v>
      </c>
      <c r="K862" s="4">
        <v>91170525702.432007</v>
      </c>
      <c r="L862" s="4">
        <v>0</v>
      </c>
      <c r="M862" s="4">
        <v>126287711963</v>
      </c>
      <c r="N862" s="4">
        <v>126287711963</v>
      </c>
      <c r="O862" s="4">
        <v>120159573704.09134</v>
      </c>
      <c r="P862" s="4">
        <v>95291433464.181931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</row>
    <row r="863" spans="1:21" x14ac:dyDescent="0.25">
      <c r="A863" s="3" t="s">
        <v>998</v>
      </c>
      <c r="B863" s="3" t="s">
        <v>686</v>
      </c>
      <c r="C863" s="3" t="s">
        <v>997</v>
      </c>
      <c r="D863" s="3" t="s">
        <v>978</v>
      </c>
      <c r="E863" s="2" t="s">
        <v>1013</v>
      </c>
      <c r="F863" t="s">
        <v>1973</v>
      </c>
      <c r="G863" s="4">
        <v>943311205</v>
      </c>
      <c r="H863" s="4">
        <v>992353524.40023232</v>
      </c>
      <c r="I863" s="4">
        <v>1431916611</v>
      </c>
      <c r="J863" s="4">
        <v>1431916611</v>
      </c>
      <c r="K863" s="4">
        <v>1417597444.8900001</v>
      </c>
      <c r="L863" s="4">
        <v>0</v>
      </c>
      <c r="M863" s="4">
        <v>0</v>
      </c>
      <c r="N863" s="4">
        <v>0</v>
      </c>
      <c r="O863" s="4">
        <v>0</v>
      </c>
      <c r="P863" s="4">
        <v>1403421470.4411001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</row>
    <row r="864" spans="1:21" x14ac:dyDescent="0.25">
      <c r="A864" s="3" t="s">
        <v>998</v>
      </c>
      <c r="B864" s="3" t="s">
        <v>686</v>
      </c>
      <c r="C864" s="3" t="s">
        <v>997</v>
      </c>
      <c r="D864" s="3" t="s">
        <v>978</v>
      </c>
      <c r="E864" s="2" t="s">
        <v>1014</v>
      </c>
      <c r="F864" t="s">
        <v>1974</v>
      </c>
      <c r="G864" s="4">
        <v>23738253</v>
      </c>
      <c r="H864" s="4">
        <v>24972393.948881786</v>
      </c>
      <c r="I864" s="4">
        <v>3580671</v>
      </c>
      <c r="J864" s="4">
        <v>3580671</v>
      </c>
      <c r="K864" s="4">
        <v>3580671</v>
      </c>
      <c r="L864" s="4">
        <v>0</v>
      </c>
      <c r="M864" s="4">
        <v>930000</v>
      </c>
      <c r="N864" s="4">
        <v>50000</v>
      </c>
      <c r="O864" s="4">
        <v>884871.55090390099</v>
      </c>
      <c r="P864" s="4">
        <v>3693462.1365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</row>
    <row r="865" spans="1:21" x14ac:dyDescent="0.25">
      <c r="A865" s="3" t="s">
        <v>998</v>
      </c>
      <c r="B865" s="3" t="s">
        <v>686</v>
      </c>
      <c r="C865" s="3" t="s">
        <v>997</v>
      </c>
      <c r="D865" s="3" t="s">
        <v>978</v>
      </c>
      <c r="E865" s="2" t="s">
        <v>1015</v>
      </c>
      <c r="F865" t="s">
        <v>1975</v>
      </c>
      <c r="G865" s="4">
        <v>247967517</v>
      </c>
      <c r="H865" s="4">
        <v>260859235.1362184</v>
      </c>
      <c r="I865" s="4">
        <v>1053537824</v>
      </c>
      <c r="J865" s="4">
        <v>1053537824</v>
      </c>
      <c r="K865" s="4">
        <v>1043002445.76</v>
      </c>
      <c r="L865" s="4">
        <v>0</v>
      </c>
      <c r="M865" s="4">
        <v>0</v>
      </c>
      <c r="N865" s="4">
        <v>0</v>
      </c>
      <c r="O865" s="4">
        <v>0</v>
      </c>
      <c r="P865" s="4">
        <v>1032572421.3024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</row>
    <row r="866" spans="1:21" x14ac:dyDescent="0.25">
      <c r="A866" s="3" t="s">
        <v>1018</v>
      </c>
      <c r="B866" s="3" t="s">
        <v>853</v>
      </c>
      <c r="C866" s="3" t="s">
        <v>1017</v>
      </c>
      <c r="D866" s="3" t="s">
        <v>978</v>
      </c>
      <c r="E866" s="2" t="s">
        <v>1016</v>
      </c>
      <c r="F866" t="s">
        <v>1958</v>
      </c>
      <c r="G866" s="4">
        <v>171165000</v>
      </c>
      <c r="H866" s="4">
        <v>180063790.29915771</v>
      </c>
      <c r="I866" s="4">
        <v>387047627</v>
      </c>
      <c r="J866" s="4">
        <v>387047627</v>
      </c>
      <c r="K866" s="4">
        <v>404542179.74040002</v>
      </c>
      <c r="L866" s="4">
        <v>384911683.86336821</v>
      </c>
      <c r="M866" s="4">
        <v>0</v>
      </c>
      <c r="N866" s="4">
        <v>319377059</v>
      </c>
      <c r="O866" s="4">
        <v>0</v>
      </c>
      <c r="P866" s="4">
        <v>417285258.40222299</v>
      </c>
      <c r="Q866" s="4">
        <v>374562643.30666476</v>
      </c>
      <c r="R866" s="4">
        <v>0</v>
      </c>
      <c r="S866" s="4">
        <v>0</v>
      </c>
      <c r="T866" s="4">
        <v>429803816.15428901</v>
      </c>
      <c r="U866" s="4">
        <v>374562643.30666417</v>
      </c>
    </row>
    <row r="867" spans="1:21" x14ac:dyDescent="0.25">
      <c r="A867" s="3" t="s">
        <v>1018</v>
      </c>
      <c r="B867" s="3" t="s">
        <v>853</v>
      </c>
      <c r="C867" s="3" t="s">
        <v>1017</v>
      </c>
      <c r="D867" s="3" t="s">
        <v>978</v>
      </c>
      <c r="E867" s="2" t="s">
        <v>1019</v>
      </c>
      <c r="F867" t="s">
        <v>1959</v>
      </c>
      <c r="G867" s="4">
        <v>59138140</v>
      </c>
      <c r="H867" s="4">
        <v>62212704.931745566</v>
      </c>
      <c r="I867" s="4">
        <v>60000000</v>
      </c>
      <c r="J867" s="4">
        <v>60000000</v>
      </c>
      <c r="K867" s="4">
        <v>62712000</v>
      </c>
      <c r="L867" s="4">
        <v>59668886.774500474</v>
      </c>
      <c r="M867" s="4">
        <v>0</v>
      </c>
      <c r="N867" s="4">
        <v>0</v>
      </c>
      <c r="O867" s="4">
        <v>0</v>
      </c>
      <c r="P867" s="4">
        <v>64687428</v>
      </c>
      <c r="Q867" s="4">
        <v>58064581.799903058</v>
      </c>
      <c r="R867" s="4">
        <v>0</v>
      </c>
      <c r="S867" s="4">
        <v>0</v>
      </c>
      <c r="T867" s="4">
        <v>66628050.840000004</v>
      </c>
      <c r="U867" s="4">
        <v>58064581.79990305</v>
      </c>
    </row>
    <row r="868" spans="1:21" x14ac:dyDescent="0.25">
      <c r="A868" s="3" t="s">
        <v>1018</v>
      </c>
      <c r="B868" s="3" t="s">
        <v>853</v>
      </c>
      <c r="C868" s="3" t="s">
        <v>1017</v>
      </c>
      <c r="D868" s="3" t="s">
        <v>978</v>
      </c>
      <c r="E868" s="2" t="s">
        <v>1020</v>
      </c>
      <c r="F868" t="s">
        <v>1960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</row>
    <row r="869" spans="1:21" x14ac:dyDescent="0.25">
      <c r="A869" s="3" t="s">
        <v>1018</v>
      </c>
      <c r="B869" s="3" t="s">
        <v>853</v>
      </c>
      <c r="C869" s="3" t="s">
        <v>1017</v>
      </c>
      <c r="D869" s="3" t="s">
        <v>978</v>
      </c>
      <c r="E869" s="2" t="s">
        <v>1021</v>
      </c>
      <c r="F869" t="s">
        <v>1961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</row>
    <row r="870" spans="1:21" x14ac:dyDescent="0.25">
      <c r="A870" s="3" t="s">
        <v>1018</v>
      </c>
      <c r="B870" s="3" t="s">
        <v>853</v>
      </c>
      <c r="C870" s="3" t="s">
        <v>1017</v>
      </c>
      <c r="D870" s="3" t="s">
        <v>978</v>
      </c>
      <c r="E870" s="2" t="s">
        <v>1022</v>
      </c>
      <c r="F870" t="s">
        <v>1962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</row>
    <row r="871" spans="1:21" x14ac:dyDescent="0.25">
      <c r="A871" s="3" t="s">
        <v>1018</v>
      </c>
      <c r="B871" s="3" t="s">
        <v>853</v>
      </c>
      <c r="C871" s="3" t="s">
        <v>1017</v>
      </c>
      <c r="D871" s="3" t="s">
        <v>978</v>
      </c>
      <c r="E871" s="2" t="s">
        <v>1023</v>
      </c>
      <c r="F871" t="s">
        <v>1963</v>
      </c>
      <c r="G871" s="4">
        <v>33889672</v>
      </c>
      <c r="H871" s="4">
        <v>35651580.593668312</v>
      </c>
      <c r="I871" s="4">
        <v>22669520</v>
      </c>
      <c r="J871" s="4">
        <v>22669520</v>
      </c>
      <c r="K871" s="4">
        <v>23694182.304000001</v>
      </c>
      <c r="L871" s="4">
        <v>22544417.035204567</v>
      </c>
      <c r="M871" s="4">
        <v>159442794</v>
      </c>
      <c r="N871" s="4">
        <v>140193236</v>
      </c>
      <c r="O871" s="4">
        <v>151705798.28734538</v>
      </c>
      <c r="P871" s="4">
        <v>24440549.046576001</v>
      </c>
      <c r="Q871" s="4">
        <v>21938269.973408971</v>
      </c>
      <c r="R871" s="4">
        <v>25788000</v>
      </c>
      <c r="S871" s="4">
        <v>23147765.829488538</v>
      </c>
      <c r="T871" s="4">
        <v>25173765.5179733</v>
      </c>
      <c r="U871" s="4">
        <v>21938269.973408986</v>
      </c>
    </row>
    <row r="872" spans="1:21" x14ac:dyDescent="0.25">
      <c r="A872" s="3" t="s">
        <v>1018</v>
      </c>
      <c r="B872" s="3" t="s">
        <v>853</v>
      </c>
      <c r="C872" s="3" t="s">
        <v>1017</v>
      </c>
      <c r="D872" s="3" t="s">
        <v>978</v>
      </c>
      <c r="E872" s="2" t="s">
        <v>1024</v>
      </c>
      <c r="F872" t="s">
        <v>1964</v>
      </c>
      <c r="G872" s="4">
        <v>155598396</v>
      </c>
      <c r="H872" s="4">
        <v>163687885.65553296</v>
      </c>
      <c r="I872" s="4">
        <v>175000000</v>
      </c>
      <c r="J872" s="4">
        <v>175000000</v>
      </c>
      <c r="K872" s="4">
        <v>182910000</v>
      </c>
      <c r="L872" s="4">
        <v>174034253.09229305</v>
      </c>
      <c r="M872" s="4">
        <v>98000000</v>
      </c>
      <c r="N872" s="4">
        <v>190000000</v>
      </c>
      <c r="O872" s="4">
        <v>93244529.019980967</v>
      </c>
      <c r="P872" s="4">
        <v>188671665</v>
      </c>
      <c r="Q872" s="4">
        <v>169355030.24971724</v>
      </c>
      <c r="R872" s="4">
        <v>0</v>
      </c>
      <c r="S872" s="4">
        <v>0</v>
      </c>
      <c r="T872" s="4">
        <v>194331814.94999999</v>
      </c>
      <c r="U872" s="4">
        <v>169355030.24971721</v>
      </c>
    </row>
    <row r="873" spans="1:21" x14ac:dyDescent="0.25">
      <c r="A873" s="3" t="s">
        <v>1018</v>
      </c>
      <c r="B873" s="3" t="s">
        <v>853</v>
      </c>
      <c r="C873" s="3" t="s">
        <v>1017</v>
      </c>
      <c r="D873" s="3" t="s">
        <v>978</v>
      </c>
      <c r="E873" s="2" t="s">
        <v>1025</v>
      </c>
      <c r="F873" t="s">
        <v>1965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</row>
    <row r="874" spans="1:21" x14ac:dyDescent="0.25">
      <c r="A874" s="3" t="s">
        <v>1018</v>
      </c>
      <c r="B874" s="3" t="s">
        <v>853</v>
      </c>
      <c r="C874" s="3" t="s">
        <v>1017</v>
      </c>
      <c r="D874" s="3" t="s">
        <v>978</v>
      </c>
      <c r="E874" s="2" t="s">
        <v>1026</v>
      </c>
      <c r="F874" t="s">
        <v>1966</v>
      </c>
      <c r="G874" s="4">
        <v>202738407</v>
      </c>
      <c r="H874" s="4">
        <v>213278684.33168745</v>
      </c>
      <c r="I874" s="4">
        <v>250066377</v>
      </c>
      <c r="J874" s="4">
        <v>250066377</v>
      </c>
      <c r="K874" s="4">
        <v>261369377.24039999</v>
      </c>
      <c r="L874" s="4">
        <v>248686372.2553758</v>
      </c>
      <c r="M874" s="4">
        <v>0</v>
      </c>
      <c r="N874" s="4">
        <v>156047817</v>
      </c>
      <c r="O874" s="4">
        <v>0</v>
      </c>
      <c r="P874" s="4">
        <v>269602512.62347299</v>
      </c>
      <c r="Q874" s="4">
        <v>241999993.37869862</v>
      </c>
      <c r="R874" s="4">
        <v>0</v>
      </c>
      <c r="S874" s="4">
        <v>0</v>
      </c>
      <c r="T874" s="4">
        <v>277690588.002177</v>
      </c>
      <c r="U874" s="4">
        <v>241999993.37869844</v>
      </c>
    </row>
    <row r="875" spans="1:21" x14ac:dyDescent="0.25">
      <c r="A875" s="3" t="s">
        <v>1018</v>
      </c>
      <c r="B875" s="3" t="s">
        <v>853</v>
      </c>
      <c r="C875" s="3" t="s">
        <v>1017</v>
      </c>
      <c r="D875" s="3" t="s">
        <v>978</v>
      </c>
      <c r="E875" s="2" t="s">
        <v>1027</v>
      </c>
      <c r="F875" t="s">
        <v>1967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</row>
    <row r="876" spans="1:21" x14ac:dyDescent="0.25">
      <c r="A876" s="3" t="s">
        <v>1018</v>
      </c>
      <c r="B876" s="3" t="s">
        <v>853</v>
      </c>
      <c r="C876" s="3" t="s">
        <v>1017</v>
      </c>
      <c r="D876" s="3" t="s">
        <v>978</v>
      </c>
      <c r="E876" s="2" t="s">
        <v>1028</v>
      </c>
      <c r="F876" t="s">
        <v>1968</v>
      </c>
      <c r="G876" s="4">
        <v>6896538</v>
      </c>
      <c r="H876" s="4">
        <v>7255085.8658146961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</row>
    <row r="877" spans="1:21" x14ac:dyDescent="0.25">
      <c r="A877" s="3" t="s">
        <v>1018</v>
      </c>
      <c r="B877" s="3" t="s">
        <v>853</v>
      </c>
      <c r="C877" s="3" t="s">
        <v>1017</v>
      </c>
      <c r="D877" s="3" t="s">
        <v>978</v>
      </c>
      <c r="E877" s="2" t="s">
        <v>1029</v>
      </c>
      <c r="F877" t="s">
        <v>1969</v>
      </c>
      <c r="G877" s="4">
        <v>319227482</v>
      </c>
      <c r="H877" s="4">
        <v>335823973.2221899</v>
      </c>
      <c r="I877" s="4">
        <v>700290160</v>
      </c>
      <c r="J877" s="4">
        <v>700290160</v>
      </c>
      <c r="K877" s="4">
        <v>731943275.23199999</v>
      </c>
      <c r="L877" s="4">
        <v>696425571.10561371</v>
      </c>
      <c r="M877" s="4">
        <v>18602402</v>
      </c>
      <c r="N877" s="4">
        <v>516620380</v>
      </c>
      <c r="O877" s="4">
        <v>17699716.460513797</v>
      </c>
      <c r="P877" s="4">
        <v>754999488.40180802</v>
      </c>
      <c r="Q877" s="4">
        <v>677700921.31645334</v>
      </c>
      <c r="R877" s="4">
        <v>0</v>
      </c>
      <c r="S877" s="4">
        <v>0</v>
      </c>
      <c r="T877" s="4">
        <v>777649473.05386198</v>
      </c>
      <c r="U877" s="4">
        <v>677700921.31645298</v>
      </c>
    </row>
    <row r="878" spans="1:21" x14ac:dyDescent="0.25">
      <c r="A878" s="3" t="s">
        <v>1018</v>
      </c>
      <c r="B878" s="3" t="s">
        <v>853</v>
      </c>
      <c r="C878" s="3" t="s">
        <v>1017</v>
      </c>
      <c r="D878" s="3" t="s">
        <v>978</v>
      </c>
      <c r="E878" s="2" t="s">
        <v>1030</v>
      </c>
      <c r="F878" t="s">
        <v>1970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274283660</v>
      </c>
      <c r="N878" s="4">
        <v>0</v>
      </c>
      <c r="O878" s="4">
        <v>260973986.679353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</row>
    <row r="879" spans="1:21" x14ac:dyDescent="0.25">
      <c r="A879" s="3" t="s">
        <v>1018</v>
      </c>
      <c r="B879" s="3" t="s">
        <v>853</v>
      </c>
      <c r="C879" s="3" t="s">
        <v>1017</v>
      </c>
      <c r="D879" s="3" t="s">
        <v>978</v>
      </c>
      <c r="E879" s="2" t="s">
        <v>1031</v>
      </c>
      <c r="F879" t="s">
        <v>1971</v>
      </c>
      <c r="G879" s="4">
        <v>331998095</v>
      </c>
      <c r="H879" s="4">
        <v>349258524.56869006</v>
      </c>
      <c r="I879" s="4">
        <v>352749148</v>
      </c>
      <c r="J879" s="4">
        <v>352749148</v>
      </c>
      <c r="K879" s="4">
        <v>368693409.4896</v>
      </c>
      <c r="L879" s="4">
        <v>350802482.86355853</v>
      </c>
      <c r="M879" s="4">
        <v>338492125</v>
      </c>
      <c r="N879" s="4">
        <v>312231037</v>
      </c>
      <c r="O879" s="4">
        <v>322066722.16936249</v>
      </c>
      <c r="P879" s="4">
        <v>380307251.88852203</v>
      </c>
      <c r="Q879" s="4">
        <v>341370529.31486815</v>
      </c>
      <c r="R879" s="4">
        <v>0</v>
      </c>
      <c r="S879" s="4">
        <v>0</v>
      </c>
      <c r="T879" s="4">
        <v>391716469.44517797</v>
      </c>
      <c r="U879" s="4">
        <v>341370529.31486839</v>
      </c>
    </row>
    <row r="880" spans="1:21" x14ac:dyDescent="0.25">
      <c r="A880" s="3" t="s">
        <v>1018</v>
      </c>
      <c r="B880" s="3" t="s">
        <v>853</v>
      </c>
      <c r="C880" s="3" t="s">
        <v>1017</v>
      </c>
      <c r="D880" s="3" t="s">
        <v>978</v>
      </c>
      <c r="E880" s="2" t="s">
        <v>1032</v>
      </c>
      <c r="F880" t="s">
        <v>1972</v>
      </c>
      <c r="G880" s="4">
        <v>11753649916</v>
      </c>
      <c r="H880" s="4">
        <v>12364716815.495787</v>
      </c>
      <c r="I880" s="4">
        <v>10496228670</v>
      </c>
      <c r="J880" s="4">
        <v>10496228670</v>
      </c>
      <c r="K880" s="4">
        <v>11042032560.84</v>
      </c>
      <c r="L880" s="4">
        <v>10506215566.926737</v>
      </c>
      <c r="M880" s="4">
        <v>24116819106</v>
      </c>
      <c r="N880" s="4">
        <v>24116819106</v>
      </c>
      <c r="O880" s="4">
        <v>22946545295.908657</v>
      </c>
      <c r="P880" s="4">
        <v>11541132432.59</v>
      </c>
      <c r="Q880" s="4">
        <v>10359525009.95458</v>
      </c>
      <c r="R880" s="4">
        <v>0</v>
      </c>
      <c r="S880" s="4">
        <v>0</v>
      </c>
      <c r="T880" s="4">
        <v>11904678104.2166</v>
      </c>
      <c r="U880" s="4">
        <v>10374611696.862293</v>
      </c>
    </row>
    <row r="881" spans="1:21" x14ac:dyDescent="0.25">
      <c r="A881" s="3" t="s">
        <v>1018</v>
      </c>
      <c r="B881" s="3" t="s">
        <v>853</v>
      </c>
      <c r="C881" s="3" t="s">
        <v>1017</v>
      </c>
      <c r="D881" s="3" t="s">
        <v>978</v>
      </c>
      <c r="E881" s="2" t="s">
        <v>1033</v>
      </c>
      <c r="F881" t="s">
        <v>1973</v>
      </c>
      <c r="G881" s="4">
        <v>320614757</v>
      </c>
      <c r="H881" s="4">
        <v>337283372.01684576</v>
      </c>
      <c r="I881" s="4">
        <v>504181790</v>
      </c>
      <c r="J881" s="4">
        <v>504181790</v>
      </c>
      <c r="K881" s="4">
        <v>526970806.90799999</v>
      </c>
      <c r="L881" s="4">
        <v>501399435.68791622</v>
      </c>
      <c r="M881" s="4">
        <v>518847426</v>
      </c>
      <c r="N881" s="4">
        <v>0</v>
      </c>
      <c r="O881" s="4">
        <v>493670243.57754517</v>
      </c>
      <c r="P881" s="4">
        <v>543570387.32560205</v>
      </c>
      <c r="Q881" s="4">
        <v>487918413.12460911</v>
      </c>
      <c r="R881" s="4">
        <v>0</v>
      </c>
      <c r="S881" s="4">
        <v>0</v>
      </c>
      <c r="T881" s="4">
        <v>559877498.94536996</v>
      </c>
      <c r="U881" s="4">
        <v>487918413.12460893</v>
      </c>
    </row>
    <row r="882" spans="1:21" x14ac:dyDescent="0.25">
      <c r="A882" s="3" t="s">
        <v>1018</v>
      </c>
      <c r="B882" s="3" t="s">
        <v>853</v>
      </c>
      <c r="C882" s="3" t="s">
        <v>1017</v>
      </c>
      <c r="D882" s="3" t="s">
        <v>978</v>
      </c>
      <c r="E882" s="2" t="s">
        <v>1034</v>
      </c>
      <c r="F882" t="s">
        <v>1974</v>
      </c>
      <c r="G882" s="4">
        <v>547251</v>
      </c>
      <c r="H882" s="4">
        <v>575702.32994481549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</row>
    <row r="883" spans="1:21" x14ac:dyDescent="0.25">
      <c r="A883" s="3" t="s">
        <v>1018</v>
      </c>
      <c r="B883" s="3" t="s">
        <v>853</v>
      </c>
      <c r="C883" s="3" t="s">
        <v>1017</v>
      </c>
      <c r="D883" s="3" t="s">
        <v>978</v>
      </c>
      <c r="E883" s="2" t="s">
        <v>1035</v>
      </c>
      <c r="F883" t="s">
        <v>1975</v>
      </c>
      <c r="G883" s="4">
        <v>40818314</v>
      </c>
      <c r="H883" s="4">
        <v>42940439.531803653</v>
      </c>
      <c r="I883" s="4">
        <v>218894486</v>
      </c>
      <c r="J883" s="4">
        <v>218894486</v>
      </c>
      <c r="K883" s="4">
        <v>228788516.76719999</v>
      </c>
      <c r="L883" s="4">
        <v>217686505.01160797</v>
      </c>
      <c r="M883" s="4">
        <v>85435388</v>
      </c>
      <c r="N883" s="4">
        <v>85435388</v>
      </c>
      <c r="O883" s="4">
        <v>81289617.507136062</v>
      </c>
      <c r="P883" s="4">
        <v>235995355.045367</v>
      </c>
      <c r="Q883" s="4">
        <v>211833613.13157907</v>
      </c>
      <c r="R883" s="4">
        <v>0</v>
      </c>
      <c r="S883" s="4">
        <v>0</v>
      </c>
      <c r="T883" s="4">
        <v>243075215.69672799</v>
      </c>
      <c r="U883" s="4">
        <v>211833613.13157904</v>
      </c>
    </row>
    <row r="884" spans="1:21" x14ac:dyDescent="0.25">
      <c r="A884" s="3" t="s">
        <v>1038</v>
      </c>
      <c r="B884" s="3" t="s">
        <v>645</v>
      </c>
      <c r="C884" s="3" t="s">
        <v>1037</v>
      </c>
      <c r="D884" s="3" t="s">
        <v>978</v>
      </c>
      <c r="E884" s="2" t="s">
        <v>1036</v>
      </c>
      <c r="F884" t="s">
        <v>1958</v>
      </c>
      <c r="G884" s="4">
        <v>34487580</v>
      </c>
      <c r="H884" s="4">
        <v>36280573.55794365</v>
      </c>
      <c r="I884" s="4">
        <v>34621860</v>
      </c>
      <c r="J884" s="4">
        <v>34621860</v>
      </c>
      <c r="K884" s="4">
        <v>35660515.799999997</v>
      </c>
      <c r="L884" s="4">
        <v>33930081.636536628</v>
      </c>
      <c r="M884" s="4">
        <v>0</v>
      </c>
      <c r="N884" s="4">
        <v>410646000</v>
      </c>
      <c r="O884" s="4">
        <v>0</v>
      </c>
      <c r="P884" s="4">
        <v>36730331.273999996</v>
      </c>
      <c r="Q884" s="4">
        <v>32969796.307200685</v>
      </c>
      <c r="R884" s="4">
        <v>0</v>
      </c>
      <c r="S884" s="4">
        <v>0</v>
      </c>
      <c r="T884" s="4">
        <v>37832241.212219998</v>
      </c>
      <c r="U884" s="4">
        <v>32969796.307200685</v>
      </c>
    </row>
    <row r="885" spans="1:21" x14ac:dyDescent="0.25">
      <c r="A885" s="3" t="s">
        <v>1038</v>
      </c>
      <c r="B885" s="3" t="s">
        <v>645</v>
      </c>
      <c r="C885" s="3" t="s">
        <v>1037</v>
      </c>
      <c r="D885" s="3" t="s">
        <v>978</v>
      </c>
      <c r="E885" s="2" t="s">
        <v>1039</v>
      </c>
      <c r="F885" t="s">
        <v>1959</v>
      </c>
      <c r="G885" s="4">
        <v>327216000</v>
      </c>
      <c r="H885" s="4">
        <v>344227810.63026428</v>
      </c>
      <c r="I885" s="4">
        <v>470939850</v>
      </c>
      <c r="J885" s="4">
        <v>470939850</v>
      </c>
      <c r="K885" s="4">
        <v>472352669.55000001</v>
      </c>
      <c r="L885" s="4">
        <v>449431655.13796383</v>
      </c>
      <c r="M885" s="4">
        <v>230110000</v>
      </c>
      <c r="N885" s="4">
        <v>1469610000</v>
      </c>
      <c r="O885" s="4">
        <v>218943862.98763081</v>
      </c>
      <c r="P885" s="4">
        <v>486523249.6365</v>
      </c>
      <c r="Q885" s="4">
        <v>436711891.31330448</v>
      </c>
      <c r="R885" s="4">
        <v>0</v>
      </c>
      <c r="S885" s="4">
        <v>0</v>
      </c>
      <c r="T885" s="4">
        <v>501118947.12559497</v>
      </c>
      <c r="U885" s="4">
        <v>436711891.31330442</v>
      </c>
    </row>
    <row r="886" spans="1:21" x14ac:dyDescent="0.25">
      <c r="A886" s="3" t="s">
        <v>1038</v>
      </c>
      <c r="B886" s="3" t="s">
        <v>645</v>
      </c>
      <c r="C886" s="3" t="s">
        <v>1037</v>
      </c>
      <c r="D886" s="3" t="s">
        <v>978</v>
      </c>
      <c r="E886" s="2" t="s">
        <v>1040</v>
      </c>
      <c r="F886" t="s">
        <v>1960</v>
      </c>
      <c r="G886" s="4">
        <v>1303712420</v>
      </c>
      <c r="H886" s="4">
        <v>1371491834.2259657</v>
      </c>
      <c r="I886" s="4">
        <v>1155605140</v>
      </c>
      <c r="J886" s="4">
        <v>1155605140</v>
      </c>
      <c r="K886" s="4">
        <v>1386726168</v>
      </c>
      <c r="L886" s="4">
        <v>1319434983.8249285</v>
      </c>
      <c r="M886" s="4">
        <v>0</v>
      </c>
      <c r="N886" s="4">
        <v>0</v>
      </c>
      <c r="O886" s="4">
        <v>0</v>
      </c>
      <c r="P886" s="4">
        <v>1428327953.04</v>
      </c>
      <c r="Q886" s="4">
        <v>1282092484.2827137</v>
      </c>
      <c r="R886" s="4">
        <v>0</v>
      </c>
      <c r="S886" s="4">
        <v>0</v>
      </c>
      <c r="T886" s="4">
        <v>1471177791.6312001</v>
      </c>
      <c r="U886" s="4">
        <v>1282092484.2827137</v>
      </c>
    </row>
    <row r="887" spans="1:21" x14ac:dyDescent="0.25">
      <c r="A887" s="3" t="s">
        <v>1038</v>
      </c>
      <c r="B887" s="3" t="s">
        <v>645</v>
      </c>
      <c r="C887" s="3" t="s">
        <v>1037</v>
      </c>
      <c r="D887" s="3" t="s">
        <v>978</v>
      </c>
      <c r="E887" s="2" t="s">
        <v>1041</v>
      </c>
      <c r="F887" t="s">
        <v>1961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</row>
    <row r="888" spans="1:21" x14ac:dyDescent="0.25">
      <c r="A888" s="3" t="s">
        <v>1038</v>
      </c>
      <c r="B888" s="3" t="s">
        <v>645</v>
      </c>
      <c r="C888" s="3" t="s">
        <v>1037</v>
      </c>
      <c r="D888" s="3" t="s">
        <v>978</v>
      </c>
      <c r="E888" s="2" t="s">
        <v>1042</v>
      </c>
      <c r="F888" t="s">
        <v>1962</v>
      </c>
      <c r="G888" s="4"/>
      <c r="H888" s="4"/>
      <c r="I888" s="4"/>
      <c r="J888" s="4"/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</row>
    <row r="889" spans="1:21" x14ac:dyDescent="0.25">
      <c r="A889" s="3" t="s">
        <v>1038</v>
      </c>
      <c r="B889" s="3" t="s">
        <v>645</v>
      </c>
      <c r="C889" s="3" t="s">
        <v>1037</v>
      </c>
      <c r="D889" s="3" t="s">
        <v>978</v>
      </c>
      <c r="E889" s="2" t="s">
        <v>1043</v>
      </c>
      <c r="F889" t="s">
        <v>1963</v>
      </c>
      <c r="G889" s="4">
        <v>33146911</v>
      </c>
      <c r="H889" s="4">
        <v>34870203.787975602</v>
      </c>
      <c r="I889" s="4">
        <v>23864824</v>
      </c>
      <c r="J889" s="4">
        <v>23864824</v>
      </c>
      <c r="K889" s="4">
        <v>11932412</v>
      </c>
      <c r="L889" s="4">
        <v>11353389.153187441</v>
      </c>
      <c r="M889" s="4">
        <v>7266200</v>
      </c>
      <c r="N889" s="4">
        <v>6489547</v>
      </c>
      <c r="O889" s="4">
        <v>6913606.0894386293</v>
      </c>
      <c r="P889" s="4">
        <v>3579723.6</v>
      </c>
      <c r="Q889" s="4">
        <v>3213223.3452417282</v>
      </c>
      <c r="R889" s="4">
        <v>4096000</v>
      </c>
      <c r="S889" s="4">
        <v>3676642.1916234312</v>
      </c>
      <c r="T889" s="4">
        <v>715944.72</v>
      </c>
      <c r="U889" s="4">
        <v>623926.86315373355</v>
      </c>
    </row>
    <row r="890" spans="1:21" x14ac:dyDescent="0.25">
      <c r="A890" s="3" t="s">
        <v>1038</v>
      </c>
      <c r="B890" s="3" t="s">
        <v>645</v>
      </c>
      <c r="C890" s="3" t="s">
        <v>1037</v>
      </c>
      <c r="D890" s="3" t="s">
        <v>978</v>
      </c>
      <c r="E890" s="2" t="s">
        <v>1044</v>
      </c>
      <c r="F890" t="s">
        <v>1964</v>
      </c>
      <c r="G890" s="4">
        <v>0</v>
      </c>
      <c r="H890" s="4">
        <v>0</v>
      </c>
      <c r="I890" s="4">
        <v>1298879458</v>
      </c>
      <c r="J890" s="4">
        <v>1298879458</v>
      </c>
      <c r="K890" s="4">
        <v>0</v>
      </c>
      <c r="L890" s="4">
        <v>0</v>
      </c>
      <c r="M890" s="4">
        <v>1228937507</v>
      </c>
      <c r="N890" s="4">
        <v>0</v>
      </c>
      <c r="O890" s="4">
        <v>1169303051.3796384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</row>
    <row r="891" spans="1:21" x14ac:dyDescent="0.25">
      <c r="A891" s="3" t="s">
        <v>1038</v>
      </c>
      <c r="B891" s="3" t="s">
        <v>645</v>
      </c>
      <c r="C891" s="3" t="s">
        <v>1037</v>
      </c>
      <c r="D891" s="3" t="s">
        <v>978</v>
      </c>
      <c r="E891" s="2" t="s">
        <v>1045</v>
      </c>
      <c r="F891" t="s">
        <v>1965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</row>
    <row r="892" spans="1:21" x14ac:dyDescent="0.25">
      <c r="A892" s="3" t="s">
        <v>1038</v>
      </c>
      <c r="B892" s="3" t="s">
        <v>645</v>
      </c>
      <c r="C892" s="3" t="s">
        <v>1037</v>
      </c>
      <c r="D892" s="3" t="s">
        <v>978</v>
      </c>
      <c r="E892" s="2" t="s">
        <v>1046</v>
      </c>
      <c r="F892" t="s">
        <v>1966</v>
      </c>
      <c r="G892" s="4">
        <v>7986825</v>
      </c>
      <c r="H892" s="4">
        <v>8402056.3897763565</v>
      </c>
      <c r="I892" s="4">
        <v>0</v>
      </c>
      <c r="J892" s="4">
        <v>0</v>
      </c>
      <c r="K892" s="4">
        <v>0</v>
      </c>
      <c r="L892" s="4">
        <v>0</v>
      </c>
      <c r="M892" s="4">
        <v>60400000</v>
      </c>
      <c r="N892" s="4">
        <v>0</v>
      </c>
      <c r="O892" s="4">
        <v>57469077.069457658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</row>
    <row r="893" spans="1:21" x14ac:dyDescent="0.25">
      <c r="A893" s="3" t="s">
        <v>1038</v>
      </c>
      <c r="B893" s="3" t="s">
        <v>645</v>
      </c>
      <c r="C893" s="3" t="s">
        <v>1037</v>
      </c>
      <c r="D893" s="3" t="s">
        <v>978</v>
      </c>
      <c r="E893" s="2" t="s">
        <v>1047</v>
      </c>
      <c r="F893" t="s">
        <v>1967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</row>
    <row r="894" spans="1:21" x14ac:dyDescent="0.25">
      <c r="A894" s="3" t="s">
        <v>1038</v>
      </c>
      <c r="B894" s="3" t="s">
        <v>645</v>
      </c>
      <c r="C894" s="3" t="s">
        <v>1037</v>
      </c>
      <c r="D894" s="3" t="s">
        <v>978</v>
      </c>
      <c r="E894" s="2" t="s">
        <v>1048</v>
      </c>
      <c r="F894" t="s">
        <v>1968</v>
      </c>
      <c r="G894" s="4">
        <v>10307624</v>
      </c>
      <c r="H894" s="4">
        <v>10843512.671507405</v>
      </c>
      <c r="I894" s="4">
        <v>1950414</v>
      </c>
      <c r="J894" s="4">
        <v>1950414</v>
      </c>
      <c r="K894" s="4">
        <v>1852893.3</v>
      </c>
      <c r="L894" s="4">
        <v>1762981.2559467175</v>
      </c>
      <c r="M894" s="4">
        <v>0</v>
      </c>
      <c r="N894" s="4">
        <v>2602984438</v>
      </c>
      <c r="O894" s="4">
        <v>0</v>
      </c>
      <c r="P894" s="4">
        <v>1760248.635</v>
      </c>
      <c r="Q894" s="4">
        <v>1580030.3708956428</v>
      </c>
      <c r="R894" s="4">
        <v>0</v>
      </c>
      <c r="S894" s="4">
        <v>0</v>
      </c>
      <c r="T894" s="4">
        <v>1672236.20325</v>
      </c>
      <c r="U894" s="4">
        <v>1457309.5653891852</v>
      </c>
    </row>
    <row r="895" spans="1:21" x14ac:dyDescent="0.25">
      <c r="A895" s="3" t="s">
        <v>1038</v>
      </c>
      <c r="B895" s="3" t="s">
        <v>645</v>
      </c>
      <c r="C895" s="3" t="s">
        <v>1037</v>
      </c>
      <c r="D895" s="3" t="s">
        <v>978</v>
      </c>
      <c r="E895" s="2" t="s">
        <v>1049</v>
      </c>
      <c r="F895" t="s">
        <v>1969</v>
      </c>
      <c r="G895" s="4">
        <v>84351475</v>
      </c>
      <c r="H895" s="4">
        <v>88736869.721173391</v>
      </c>
      <c r="I895" s="4">
        <v>154117548</v>
      </c>
      <c r="J895" s="4">
        <v>154117548</v>
      </c>
      <c r="K895" s="4">
        <v>159049309.53600001</v>
      </c>
      <c r="L895" s="4">
        <v>151331407.74119887</v>
      </c>
      <c r="M895" s="4">
        <v>0</v>
      </c>
      <c r="N895" s="4">
        <v>162695700</v>
      </c>
      <c r="O895" s="4">
        <v>0</v>
      </c>
      <c r="P895" s="4">
        <v>157458816.44064</v>
      </c>
      <c r="Q895" s="4">
        <v>141337824.21111968</v>
      </c>
      <c r="R895" s="4">
        <v>0</v>
      </c>
      <c r="S895" s="4">
        <v>0</v>
      </c>
      <c r="T895" s="4">
        <v>155884228.276234</v>
      </c>
      <c r="U895" s="4">
        <v>135848976.6689406</v>
      </c>
    </row>
    <row r="896" spans="1:21" x14ac:dyDescent="0.25">
      <c r="A896" s="3" t="s">
        <v>1038</v>
      </c>
      <c r="B896" s="3" t="s">
        <v>645</v>
      </c>
      <c r="C896" s="3" t="s">
        <v>1037</v>
      </c>
      <c r="D896" s="3" t="s">
        <v>978</v>
      </c>
      <c r="E896" s="2" t="s">
        <v>1050</v>
      </c>
      <c r="F896" t="s">
        <v>1970</v>
      </c>
      <c r="G896" s="4">
        <v>9158450</v>
      </c>
      <c r="H896" s="4">
        <v>9634593.6392680798</v>
      </c>
      <c r="I896" s="4">
        <v>18764628</v>
      </c>
      <c r="J896" s="4">
        <v>18764628</v>
      </c>
      <c r="K896" s="4">
        <v>19365096.096000001</v>
      </c>
      <c r="L896" s="4">
        <v>18425400.66222645</v>
      </c>
      <c r="M896" s="4">
        <v>20726126</v>
      </c>
      <c r="N896" s="4">
        <v>0</v>
      </c>
      <c r="O896" s="4">
        <v>19720386.298763081</v>
      </c>
      <c r="P896" s="4">
        <v>19171445.13504</v>
      </c>
      <c r="Q896" s="4">
        <v>17208628.920381308</v>
      </c>
      <c r="R896" s="4">
        <v>0</v>
      </c>
      <c r="S896" s="4">
        <v>0</v>
      </c>
      <c r="T896" s="4">
        <v>18979730.683689602</v>
      </c>
      <c r="U896" s="4">
        <v>16540332.651628636</v>
      </c>
    </row>
    <row r="897" spans="1:21" x14ac:dyDescent="0.25">
      <c r="A897" s="3" t="s">
        <v>1038</v>
      </c>
      <c r="B897" s="3" t="s">
        <v>645</v>
      </c>
      <c r="C897" s="3" t="s">
        <v>1037</v>
      </c>
      <c r="D897" s="3" t="s">
        <v>978</v>
      </c>
      <c r="E897" s="2" t="s">
        <v>1051</v>
      </c>
      <c r="F897" t="s">
        <v>1971</v>
      </c>
      <c r="G897" s="4">
        <v>596317400</v>
      </c>
      <c r="H897" s="4">
        <v>627319669.70665109</v>
      </c>
      <c r="I897" s="4">
        <v>575119446</v>
      </c>
      <c r="J897" s="4">
        <v>575119446</v>
      </c>
      <c r="K897" s="4">
        <v>569368251.53999996</v>
      </c>
      <c r="L897" s="4">
        <v>541739535.24262607</v>
      </c>
      <c r="M897" s="4">
        <v>547559713</v>
      </c>
      <c r="N897" s="4">
        <v>536622903</v>
      </c>
      <c r="O897" s="4">
        <v>520989260.70409131</v>
      </c>
      <c r="P897" s="4">
        <v>563674569.02460003</v>
      </c>
      <c r="Q897" s="4">
        <v>505964282.91528285</v>
      </c>
      <c r="R897" s="4">
        <v>0</v>
      </c>
      <c r="S897" s="4">
        <v>0</v>
      </c>
      <c r="T897" s="4">
        <v>558037823.33435404</v>
      </c>
      <c r="U897" s="4">
        <v>486315184.54964077</v>
      </c>
    </row>
    <row r="898" spans="1:21" x14ac:dyDescent="0.25">
      <c r="A898" s="3" t="s">
        <v>1038</v>
      </c>
      <c r="B898" s="3" t="s">
        <v>645</v>
      </c>
      <c r="C898" s="3" t="s">
        <v>1037</v>
      </c>
      <c r="D898" s="3" t="s">
        <v>978</v>
      </c>
      <c r="E898" s="2" t="s">
        <v>1052</v>
      </c>
      <c r="F898" t="s">
        <v>1972</v>
      </c>
      <c r="G898" s="4">
        <v>105962251606</v>
      </c>
      <c r="H898" s="4">
        <v>111471180748.45541</v>
      </c>
      <c r="I898" s="4">
        <v>68483665804</v>
      </c>
      <c r="J898" s="4">
        <v>68483665804</v>
      </c>
      <c r="K898" s="4">
        <v>100325059821</v>
      </c>
      <c r="L898" s="4">
        <v>95456764815.413895</v>
      </c>
      <c r="M898" s="4">
        <v>102177449438</v>
      </c>
      <c r="N898" s="4">
        <v>102177449438</v>
      </c>
      <c r="O898" s="4">
        <v>97219266829.686005</v>
      </c>
      <c r="P898" s="4">
        <v>103334811615</v>
      </c>
      <c r="Q898" s="4">
        <v>92755158263.46875</v>
      </c>
      <c r="R898" s="4">
        <v>0</v>
      </c>
      <c r="S898" s="4">
        <v>0</v>
      </c>
      <c r="T898" s="4">
        <v>106434855964</v>
      </c>
      <c r="U898" s="4">
        <v>92755158263.948059</v>
      </c>
    </row>
    <row r="899" spans="1:21" x14ac:dyDescent="0.25">
      <c r="A899" s="3" t="s">
        <v>1038</v>
      </c>
      <c r="B899" s="3" t="s">
        <v>645</v>
      </c>
      <c r="C899" s="3" t="s">
        <v>1037</v>
      </c>
      <c r="D899" s="3" t="s">
        <v>978</v>
      </c>
      <c r="E899" s="2" t="s">
        <v>1053</v>
      </c>
      <c r="F899" t="s">
        <v>1973</v>
      </c>
      <c r="G899" s="4">
        <v>564438547</v>
      </c>
      <c r="H899" s="4">
        <v>593783449.67586398</v>
      </c>
      <c r="I899" s="4">
        <v>629354122</v>
      </c>
      <c r="J899" s="4">
        <v>629354122</v>
      </c>
      <c r="K899" s="4">
        <v>672779556.41799998</v>
      </c>
      <c r="L899" s="4">
        <v>640132784.41294003</v>
      </c>
      <c r="M899" s="4">
        <v>657991808</v>
      </c>
      <c r="N899" s="4">
        <v>0</v>
      </c>
      <c r="O899" s="4">
        <v>626062614.65271163</v>
      </c>
      <c r="P899" s="4">
        <v>692962943.11054003</v>
      </c>
      <c r="Q899" s="4">
        <v>622015818.81634736</v>
      </c>
      <c r="R899" s="4">
        <v>0</v>
      </c>
      <c r="S899" s="4">
        <v>0</v>
      </c>
      <c r="T899" s="4">
        <v>713751831.40385604</v>
      </c>
      <c r="U899" s="4">
        <v>622015818.81634724</v>
      </c>
    </row>
    <row r="900" spans="1:21" x14ac:dyDescent="0.25">
      <c r="A900" s="3" t="s">
        <v>1038</v>
      </c>
      <c r="B900" s="3" t="s">
        <v>645</v>
      </c>
      <c r="C900" s="3" t="s">
        <v>1037</v>
      </c>
      <c r="D900" s="3" t="s">
        <v>978</v>
      </c>
      <c r="E900" s="2" t="s">
        <v>1054</v>
      </c>
      <c r="F900" t="s">
        <v>1974</v>
      </c>
      <c r="G900" s="4">
        <v>20286676</v>
      </c>
      <c r="H900" s="4">
        <v>21341371.034562878</v>
      </c>
      <c r="I900" s="4">
        <v>17712686</v>
      </c>
      <c r="J900" s="4">
        <v>17712686</v>
      </c>
      <c r="K900" s="4">
        <v>18934861.333999999</v>
      </c>
      <c r="L900" s="4">
        <v>18016043.134157944</v>
      </c>
      <c r="M900" s="4">
        <v>20173840</v>
      </c>
      <c r="N900" s="4">
        <v>0</v>
      </c>
      <c r="O900" s="4">
        <v>19194900.095147479</v>
      </c>
      <c r="P900" s="4">
        <v>19502907.17402</v>
      </c>
      <c r="Q900" s="4">
        <v>17506155.120927058</v>
      </c>
      <c r="R900" s="4">
        <v>0</v>
      </c>
      <c r="S900" s="4">
        <v>0</v>
      </c>
      <c r="T900" s="4">
        <v>20087994.3892406</v>
      </c>
      <c r="U900" s="4">
        <v>17506155.120927058</v>
      </c>
    </row>
    <row r="901" spans="1:21" x14ac:dyDescent="0.25">
      <c r="A901" s="3" t="s">
        <v>1038</v>
      </c>
      <c r="B901" s="3" t="s">
        <v>645</v>
      </c>
      <c r="C901" s="3" t="s">
        <v>1037</v>
      </c>
      <c r="D901" s="3" t="s">
        <v>978</v>
      </c>
      <c r="E901" s="2" t="s">
        <v>1055</v>
      </c>
      <c r="F901" t="s">
        <v>1975</v>
      </c>
      <c r="G901" s="4">
        <v>374906495</v>
      </c>
      <c r="H901" s="4">
        <v>394397712.71855938</v>
      </c>
      <c r="I901" s="4">
        <v>1018726357</v>
      </c>
      <c r="J901" s="4">
        <v>1018726357</v>
      </c>
      <c r="K901" s="4">
        <v>916853721.29999995</v>
      </c>
      <c r="L901" s="4">
        <v>872363198.1921978</v>
      </c>
      <c r="M901" s="4">
        <v>294419059</v>
      </c>
      <c r="N901" s="4">
        <v>294419059</v>
      </c>
      <c r="O901" s="4">
        <v>280132311.13225496</v>
      </c>
      <c r="P901" s="4">
        <v>825168349.16999996</v>
      </c>
      <c r="Q901" s="4">
        <v>740685734.31413019</v>
      </c>
      <c r="R901" s="4">
        <v>0</v>
      </c>
      <c r="S901" s="4">
        <v>0</v>
      </c>
      <c r="T901" s="4">
        <v>742651514.25300002</v>
      </c>
      <c r="U901" s="4">
        <v>647201127.0705992</v>
      </c>
    </row>
    <row r="902" spans="1:21" x14ac:dyDescent="0.25">
      <c r="A902" s="3" t="s">
        <v>1058</v>
      </c>
      <c r="B902" s="3" t="s">
        <v>543</v>
      </c>
      <c r="C902" s="3" t="s">
        <v>1057</v>
      </c>
      <c r="D902" s="3" t="s">
        <v>978</v>
      </c>
      <c r="E902" s="2" t="s">
        <v>1056</v>
      </c>
      <c r="F902" t="s">
        <v>1958</v>
      </c>
      <c r="G902" s="4">
        <v>26054809</v>
      </c>
      <c r="H902" s="4">
        <v>27409386.638977632</v>
      </c>
      <c r="I902" s="4">
        <v>28739544</v>
      </c>
      <c r="J902" s="4">
        <v>28739544</v>
      </c>
      <c r="K902" s="4">
        <v>30234000</v>
      </c>
      <c r="L902" s="4">
        <v>28766888.677450046</v>
      </c>
      <c r="M902" s="4">
        <v>0</v>
      </c>
      <c r="N902" s="4">
        <v>352250685</v>
      </c>
      <c r="O902" s="4">
        <v>0</v>
      </c>
      <c r="P902" s="4">
        <v>31210558</v>
      </c>
      <c r="Q902" s="4">
        <v>28015149.99192144</v>
      </c>
      <c r="R902" s="4">
        <v>0</v>
      </c>
      <c r="S902" s="4">
        <v>0</v>
      </c>
      <c r="T902" s="4">
        <v>32146875</v>
      </c>
      <c r="U902" s="4">
        <v>28015150.218504552</v>
      </c>
    </row>
    <row r="903" spans="1:21" x14ac:dyDescent="0.25">
      <c r="A903" s="3" t="s">
        <v>1058</v>
      </c>
      <c r="B903" s="3" t="s">
        <v>543</v>
      </c>
      <c r="C903" s="3" t="s">
        <v>1057</v>
      </c>
      <c r="D903" s="3" t="s">
        <v>978</v>
      </c>
      <c r="E903" s="2" t="s">
        <v>1059</v>
      </c>
      <c r="F903" t="s">
        <v>1959</v>
      </c>
      <c r="G903" s="4">
        <v>1835000</v>
      </c>
      <c r="H903" s="4">
        <v>1930400.8132442636</v>
      </c>
      <c r="I903" s="4">
        <v>51800525</v>
      </c>
      <c r="J903" s="4">
        <v>51800525</v>
      </c>
      <c r="K903" s="4">
        <v>49106898</v>
      </c>
      <c r="L903" s="4">
        <v>46723975.261655562</v>
      </c>
      <c r="M903" s="4">
        <v>112386500</v>
      </c>
      <c r="N903" s="4">
        <v>112386500</v>
      </c>
      <c r="O903" s="4">
        <v>106932921.02759276</v>
      </c>
      <c r="P903" s="4">
        <v>47520745</v>
      </c>
      <c r="Q903" s="4">
        <v>42655462.901459523</v>
      </c>
      <c r="R903" s="4">
        <v>0</v>
      </c>
      <c r="S903" s="4">
        <v>0</v>
      </c>
      <c r="T903" s="4">
        <v>46095123</v>
      </c>
      <c r="U903" s="4">
        <v>40170678.959788293</v>
      </c>
    </row>
    <row r="904" spans="1:21" x14ac:dyDescent="0.25">
      <c r="A904" s="3" t="s">
        <v>1058</v>
      </c>
      <c r="B904" s="3" t="s">
        <v>543</v>
      </c>
      <c r="C904" s="3" t="s">
        <v>1057</v>
      </c>
      <c r="D904" s="3" t="s">
        <v>978</v>
      </c>
      <c r="E904" s="2" t="s">
        <v>1060</v>
      </c>
      <c r="F904" t="s">
        <v>1960</v>
      </c>
      <c r="G904" s="4">
        <v>134946086</v>
      </c>
      <c r="H904" s="4">
        <v>141961871.47603834</v>
      </c>
      <c r="I904" s="4">
        <v>173164852</v>
      </c>
      <c r="J904" s="4">
        <v>173164852</v>
      </c>
      <c r="K904" s="4">
        <v>182169424</v>
      </c>
      <c r="L904" s="4">
        <v>173329613.7012369</v>
      </c>
      <c r="M904" s="4">
        <v>36723498</v>
      </c>
      <c r="N904" s="4">
        <v>0</v>
      </c>
      <c r="O904" s="4">
        <v>34941482.397716463</v>
      </c>
      <c r="P904" s="4">
        <v>188053497</v>
      </c>
      <c r="Q904" s="4">
        <v>168800151.69739512</v>
      </c>
      <c r="R904" s="4">
        <v>0</v>
      </c>
      <c r="S904" s="4">
        <v>0</v>
      </c>
      <c r="T904" s="4">
        <v>193695102</v>
      </c>
      <c r="U904" s="4">
        <v>168800151.77582771</v>
      </c>
    </row>
    <row r="905" spans="1:21" x14ac:dyDescent="0.25">
      <c r="A905" s="3" t="s">
        <v>1058</v>
      </c>
      <c r="B905" s="3" t="s">
        <v>543</v>
      </c>
      <c r="C905" s="3" t="s">
        <v>1057</v>
      </c>
      <c r="D905" s="3" t="s">
        <v>978</v>
      </c>
      <c r="E905" s="2" t="s">
        <v>1061</v>
      </c>
      <c r="F905" t="s">
        <v>1961</v>
      </c>
      <c r="G905" s="4">
        <v>108978369</v>
      </c>
      <c r="H905" s="4">
        <v>114644104.71042694</v>
      </c>
      <c r="I905" s="4">
        <v>118301791</v>
      </c>
      <c r="J905" s="4">
        <v>118301791</v>
      </c>
      <c r="K905" s="4">
        <v>124453484</v>
      </c>
      <c r="L905" s="4">
        <v>118414352.04567079</v>
      </c>
      <c r="M905" s="4">
        <v>18785728</v>
      </c>
      <c r="N905" s="4">
        <v>0</v>
      </c>
      <c r="O905" s="4">
        <v>17874146.527117033</v>
      </c>
      <c r="P905" s="4">
        <v>128473332</v>
      </c>
      <c r="Q905" s="4">
        <v>115319939.68008904</v>
      </c>
      <c r="R905" s="4">
        <v>0</v>
      </c>
      <c r="S905" s="4">
        <v>0</v>
      </c>
      <c r="T905" s="4">
        <v>132327532</v>
      </c>
      <c r="U905" s="4">
        <v>115319939.71494797</v>
      </c>
    </row>
    <row r="906" spans="1:21" x14ac:dyDescent="0.25">
      <c r="A906" s="3" t="s">
        <v>1058</v>
      </c>
      <c r="B906" s="3" t="s">
        <v>543</v>
      </c>
      <c r="C906" s="3" t="s">
        <v>1057</v>
      </c>
      <c r="D906" s="3" t="s">
        <v>978</v>
      </c>
      <c r="E906" s="2" t="s">
        <v>1062</v>
      </c>
      <c r="F906" t="s">
        <v>1962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</row>
    <row r="907" spans="1:21" x14ac:dyDescent="0.25">
      <c r="A907" s="3" t="s">
        <v>1058</v>
      </c>
      <c r="B907" s="3" t="s">
        <v>543</v>
      </c>
      <c r="C907" s="3" t="s">
        <v>1057</v>
      </c>
      <c r="D907" s="3" t="s">
        <v>978</v>
      </c>
      <c r="E907" s="2" t="s">
        <v>1063</v>
      </c>
      <c r="F907" t="s">
        <v>1963</v>
      </c>
      <c r="G907" s="4">
        <v>17725740</v>
      </c>
      <c r="H907" s="4">
        <v>18647293.139703747</v>
      </c>
      <c r="I907" s="4">
        <v>11059890</v>
      </c>
      <c r="J907" s="4">
        <v>11059890</v>
      </c>
      <c r="K907" s="4">
        <v>11093070</v>
      </c>
      <c r="L907" s="4">
        <v>10554776.40342531</v>
      </c>
      <c r="M907" s="4">
        <v>12635306</v>
      </c>
      <c r="N907" s="4">
        <v>13988306</v>
      </c>
      <c r="O907" s="4">
        <v>12022175.071360609</v>
      </c>
      <c r="P907" s="4">
        <v>11126349</v>
      </c>
      <c r="Q907" s="4">
        <v>9987208.0498357359</v>
      </c>
      <c r="R907" s="4">
        <v>45313000</v>
      </c>
      <c r="S907" s="4">
        <v>40673751.86255677</v>
      </c>
      <c r="T907" s="4">
        <v>11159728</v>
      </c>
      <c r="U907" s="4">
        <v>9725407.409511853</v>
      </c>
    </row>
    <row r="908" spans="1:21" x14ac:dyDescent="0.25">
      <c r="A908" s="3" t="s">
        <v>1058</v>
      </c>
      <c r="B908" s="3" t="s">
        <v>543</v>
      </c>
      <c r="C908" s="3" t="s">
        <v>1057</v>
      </c>
      <c r="D908" s="3" t="s">
        <v>978</v>
      </c>
      <c r="E908" s="2" t="s">
        <v>1064</v>
      </c>
      <c r="F908" t="s">
        <v>1964</v>
      </c>
      <c r="G908" s="4">
        <v>46267820</v>
      </c>
      <c r="H908" s="4">
        <v>48673262.863781579</v>
      </c>
      <c r="I908" s="4">
        <v>24140749</v>
      </c>
      <c r="J908" s="4">
        <v>24140749</v>
      </c>
      <c r="K908" s="4">
        <v>25396068</v>
      </c>
      <c r="L908" s="4">
        <v>24163718.363463368</v>
      </c>
      <c r="M908" s="4">
        <v>24456566</v>
      </c>
      <c r="N908" s="4">
        <v>40825209</v>
      </c>
      <c r="O908" s="4">
        <v>23269805.899143673</v>
      </c>
      <c r="P908" s="4">
        <v>26216361</v>
      </c>
      <c r="Q908" s="4">
        <v>23532270.254743908</v>
      </c>
      <c r="R908" s="4">
        <v>0</v>
      </c>
      <c r="S908" s="4">
        <v>0</v>
      </c>
      <c r="T908" s="4">
        <v>27002852</v>
      </c>
      <c r="U908" s="4">
        <v>23532270.402894404</v>
      </c>
    </row>
    <row r="909" spans="1:21" x14ac:dyDescent="0.25">
      <c r="A909" s="3" t="s">
        <v>1058</v>
      </c>
      <c r="B909" s="3" t="s">
        <v>543</v>
      </c>
      <c r="C909" s="3" t="s">
        <v>1057</v>
      </c>
      <c r="D909" s="3" t="s">
        <v>978</v>
      </c>
      <c r="E909" s="2" t="s">
        <v>1065</v>
      </c>
      <c r="F909" t="s">
        <v>1965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</row>
    <row r="910" spans="1:21" x14ac:dyDescent="0.25">
      <c r="A910" s="3" t="s">
        <v>1058</v>
      </c>
      <c r="B910" s="3" t="s">
        <v>543</v>
      </c>
      <c r="C910" s="3" t="s">
        <v>1057</v>
      </c>
      <c r="D910" s="3" t="s">
        <v>978</v>
      </c>
      <c r="E910" s="2" t="s">
        <v>1066</v>
      </c>
      <c r="F910" t="s">
        <v>1966</v>
      </c>
      <c r="G910" s="4">
        <v>104808385</v>
      </c>
      <c r="H910" s="4">
        <v>110257325.14376996</v>
      </c>
      <c r="I910" s="4">
        <v>57762989</v>
      </c>
      <c r="J910" s="4">
        <v>57762989</v>
      </c>
      <c r="K910" s="4">
        <v>60766664</v>
      </c>
      <c r="L910" s="4">
        <v>57817948.620361559</v>
      </c>
      <c r="M910" s="4">
        <v>123000000</v>
      </c>
      <c r="N910" s="4">
        <v>123000000</v>
      </c>
      <c r="O910" s="4">
        <v>117031398.6679353</v>
      </c>
      <c r="P910" s="4">
        <v>62729428</v>
      </c>
      <c r="Q910" s="4">
        <v>56307046.299122125</v>
      </c>
      <c r="R910" s="4">
        <v>0</v>
      </c>
      <c r="S910" s="4">
        <v>0</v>
      </c>
      <c r="T910" s="4">
        <v>64611311</v>
      </c>
      <c r="U910" s="4">
        <v>56307046.438557886</v>
      </c>
    </row>
    <row r="911" spans="1:21" x14ac:dyDescent="0.25">
      <c r="A911" s="3" t="s">
        <v>1058</v>
      </c>
      <c r="B911" s="3" t="s">
        <v>543</v>
      </c>
      <c r="C911" s="3" t="s">
        <v>1057</v>
      </c>
      <c r="D911" s="3" t="s">
        <v>978</v>
      </c>
      <c r="E911" s="2" t="s">
        <v>1067</v>
      </c>
      <c r="F911" t="s">
        <v>1967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14590664</v>
      </c>
      <c r="N911" s="4">
        <v>0</v>
      </c>
      <c r="O911" s="4">
        <v>13882648.905803995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</row>
    <row r="912" spans="1:21" x14ac:dyDescent="0.25">
      <c r="A912" s="3" t="s">
        <v>1058</v>
      </c>
      <c r="B912" s="3" t="s">
        <v>543</v>
      </c>
      <c r="C912" s="3" t="s">
        <v>1057</v>
      </c>
      <c r="D912" s="3" t="s">
        <v>978</v>
      </c>
      <c r="E912" s="2" t="s">
        <v>1068</v>
      </c>
      <c r="F912" t="s">
        <v>1968</v>
      </c>
      <c r="G912" s="4">
        <v>1082000</v>
      </c>
      <c r="H912" s="4">
        <v>1138252.6866105141</v>
      </c>
      <c r="I912" s="4">
        <v>2092759</v>
      </c>
      <c r="J912" s="4">
        <v>2092759</v>
      </c>
      <c r="K912" s="4">
        <v>2082295</v>
      </c>
      <c r="L912" s="4">
        <v>1981251.1893434823</v>
      </c>
      <c r="M912" s="4">
        <v>0</v>
      </c>
      <c r="N912" s="4">
        <v>1731634</v>
      </c>
      <c r="O912" s="4">
        <v>0</v>
      </c>
      <c r="P912" s="4">
        <v>2071884</v>
      </c>
      <c r="Q912" s="4">
        <v>1859759.7974974418</v>
      </c>
      <c r="R912" s="4">
        <v>0</v>
      </c>
      <c r="S912" s="4">
        <v>0</v>
      </c>
      <c r="T912" s="4">
        <v>2061524</v>
      </c>
      <c r="U912" s="4">
        <v>1796563.5707686169</v>
      </c>
    </row>
    <row r="913" spans="1:21" x14ac:dyDescent="0.25">
      <c r="A913" s="3" t="s">
        <v>1058</v>
      </c>
      <c r="B913" s="3" t="s">
        <v>543</v>
      </c>
      <c r="C913" s="3" t="s">
        <v>1057</v>
      </c>
      <c r="D913" s="3" t="s">
        <v>978</v>
      </c>
      <c r="E913" s="2" t="s">
        <v>1069</v>
      </c>
      <c r="F913" t="s">
        <v>1969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</row>
    <row r="914" spans="1:21" x14ac:dyDescent="0.25">
      <c r="A914" s="3" t="s">
        <v>1058</v>
      </c>
      <c r="B914" s="3" t="s">
        <v>543</v>
      </c>
      <c r="C914" s="3" t="s">
        <v>1057</v>
      </c>
      <c r="D914" s="3" t="s">
        <v>978</v>
      </c>
      <c r="E914" s="2" t="s">
        <v>1070</v>
      </c>
      <c r="F914" t="s">
        <v>1970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</row>
    <row r="915" spans="1:21" x14ac:dyDescent="0.25">
      <c r="A915" s="3" t="s">
        <v>1058</v>
      </c>
      <c r="B915" s="3" t="s">
        <v>543</v>
      </c>
      <c r="C915" s="3" t="s">
        <v>1057</v>
      </c>
      <c r="D915" s="3" t="s">
        <v>978</v>
      </c>
      <c r="E915" s="2" t="s">
        <v>1071</v>
      </c>
      <c r="F915" t="s">
        <v>1971</v>
      </c>
      <c r="G915" s="4">
        <v>218818590</v>
      </c>
      <c r="H915" s="4">
        <v>230194868.71333137</v>
      </c>
      <c r="I915" s="4">
        <v>274896010</v>
      </c>
      <c r="J915" s="4">
        <v>274896010</v>
      </c>
      <c r="K915" s="4">
        <v>313381451</v>
      </c>
      <c r="L915" s="4">
        <v>298174549.00095147</v>
      </c>
      <c r="M915" s="4">
        <v>240276152</v>
      </c>
      <c r="N915" s="4">
        <v>240276152</v>
      </c>
      <c r="O915" s="4">
        <v>228616700.28544244</v>
      </c>
      <c r="P915" s="4">
        <v>357254855</v>
      </c>
      <c r="Q915" s="4">
        <v>320678289.3201443</v>
      </c>
      <c r="R915" s="4">
        <v>0</v>
      </c>
      <c r="S915" s="4">
        <v>0</v>
      </c>
      <c r="T915" s="4">
        <v>407270534</v>
      </c>
      <c r="U915" s="4">
        <v>354925484.65692437</v>
      </c>
    </row>
    <row r="916" spans="1:21" x14ac:dyDescent="0.25">
      <c r="A916" s="3" t="s">
        <v>1058</v>
      </c>
      <c r="B916" s="3" t="s">
        <v>543</v>
      </c>
      <c r="C916" s="3" t="s">
        <v>1057</v>
      </c>
      <c r="D916" s="3" t="s">
        <v>978</v>
      </c>
      <c r="E916" s="2" t="s">
        <v>1072</v>
      </c>
      <c r="F916" t="s">
        <v>1972</v>
      </c>
      <c r="G916" s="4">
        <v>11935523321</v>
      </c>
      <c r="H916" s="4">
        <v>12556045735.887888</v>
      </c>
      <c r="I916" s="4">
        <v>10742452911</v>
      </c>
      <c r="J916" s="4">
        <v>10742452911</v>
      </c>
      <c r="K916" s="4">
        <v>11301060462</v>
      </c>
      <c r="L916" s="4">
        <v>10752674083.72978</v>
      </c>
      <c r="M916" s="4">
        <v>11256209799</v>
      </c>
      <c r="N916" s="4">
        <v>11256209799</v>
      </c>
      <c r="O916" s="4">
        <v>10709999808.753567</v>
      </c>
      <c r="P916" s="4">
        <v>11666084715</v>
      </c>
      <c r="Q916" s="4">
        <v>10471684393.120657</v>
      </c>
      <c r="R916" s="4">
        <v>0</v>
      </c>
      <c r="S916" s="4">
        <v>0</v>
      </c>
      <c r="T916" s="4">
        <v>12016067257</v>
      </c>
      <c r="U916" s="4">
        <v>10471684393.599966</v>
      </c>
    </row>
    <row r="917" spans="1:21" x14ac:dyDescent="0.25">
      <c r="A917" s="3" t="s">
        <v>1058</v>
      </c>
      <c r="B917" s="3" t="s">
        <v>543</v>
      </c>
      <c r="C917" s="3" t="s">
        <v>1057</v>
      </c>
      <c r="D917" s="3" t="s">
        <v>978</v>
      </c>
      <c r="E917" s="2" t="s">
        <v>1073</v>
      </c>
      <c r="F917" t="s">
        <v>1973</v>
      </c>
      <c r="G917" s="4">
        <v>27889610</v>
      </c>
      <c r="H917" s="4">
        <v>29339578.106302641</v>
      </c>
      <c r="I917" s="4">
        <v>32625431</v>
      </c>
      <c r="J917" s="4">
        <v>32625431</v>
      </c>
      <c r="K917" s="4">
        <v>32951685</v>
      </c>
      <c r="L917" s="4">
        <v>31352697.431018077</v>
      </c>
      <c r="M917" s="4">
        <v>39576742</v>
      </c>
      <c r="N917" s="4">
        <v>0</v>
      </c>
      <c r="O917" s="4">
        <v>37656272.12178877</v>
      </c>
      <c r="P917" s="4">
        <v>33281202</v>
      </c>
      <c r="Q917" s="4">
        <v>29873796.7434429</v>
      </c>
      <c r="R917" s="4">
        <v>0</v>
      </c>
      <c r="S917" s="4">
        <v>0</v>
      </c>
      <c r="T917" s="4">
        <v>33614014</v>
      </c>
      <c r="U917" s="4">
        <v>29293723.002839781</v>
      </c>
    </row>
    <row r="918" spans="1:21" x14ac:dyDescent="0.25">
      <c r="A918" s="3" t="s">
        <v>1058</v>
      </c>
      <c r="B918" s="3" t="s">
        <v>543</v>
      </c>
      <c r="C918" s="3" t="s">
        <v>1057</v>
      </c>
      <c r="D918" s="3" t="s">
        <v>978</v>
      </c>
      <c r="E918" s="2" t="s">
        <v>1074</v>
      </c>
      <c r="F918" t="s">
        <v>1974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3148355</v>
      </c>
      <c r="N918" s="4">
        <v>0</v>
      </c>
      <c r="O918" s="4">
        <v>2995580.3996194098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</row>
    <row r="919" spans="1:21" x14ac:dyDescent="0.25">
      <c r="A919" s="3" t="s">
        <v>1058</v>
      </c>
      <c r="B919" s="3" t="s">
        <v>543</v>
      </c>
      <c r="C919" s="3" t="s">
        <v>1057</v>
      </c>
      <c r="D919" s="3" t="s">
        <v>978</v>
      </c>
      <c r="E919" s="2" t="s">
        <v>1075</v>
      </c>
      <c r="F919" t="s">
        <v>1975</v>
      </c>
      <c r="G919" s="4">
        <v>513585355</v>
      </c>
      <c r="H919" s="4">
        <v>540286423.4127214</v>
      </c>
      <c r="I919" s="4">
        <v>149908223</v>
      </c>
      <c r="J919" s="4">
        <v>149908223</v>
      </c>
      <c r="K919" s="4">
        <v>151407305</v>
      </c>
      <c r="L919" s="4">
        <v>144060233.11132255</v>
      </c>
      <c r="M919" s="4">
        <v>86333696</v>
      </c>
      <c r="N919" s="4">
        <v>86333696</v>
      </c>
      <c r="O919" s="4">
        <v>82144334.919124648</v>
      </c>
      <c r="P919" s="4">
        <v>152921378</v>
      </c>
      <c r="Q919" s="4">
        <v>137264939.05175662</v>
      </c>
      <c r="R919" s="4">
        <v>0</v>
      </c>
      <c r="S919" s="4">
        <v>0</v>
      </c>
      <c r="T919" s="4">
        <v>154450592</v>
      </c>
      <c r="U919" s="4">
        <v>134599600.62111658</v>
      </c>
    </row>
    <row r="920" spans="1:21" x14ac:dyDescent="0.25">
      <c r="A920" s="3" t="s">
        <v>1078</v>
      </c>
      <c r="B920" s="3" t="s">
        <v>543</v>
      </c>
      <c r="C920" s="3" t="s">
        <v>1077</v>
      </c>
      <c r="D920" s="3" t="s">
        <v>978</v>
      </c>
      <c r="E920" s="2" t="s">
        <v>1076</v>
      </c>
      <c r="F920" t="s">
        <v>1958</v>
      </c>
      <c r="G920" s="4"/>
      <c r="H920" s="4"/>
      <c r="I920" s="4"/>
      <c r="J920" s="4"/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</row>
    <row r="921" spans="1:21" x14ac:dyDescent="0.25">
      <c r="A921" s="3" t="s">
        <v>1078</v>
      </c>
      <c r="B921" s="3" t="s">
        <v>543</v>
      </c>
      <c r="C921" s="3" t="s">
        <v>1077</v>
      </c>
      <c r="D921" s="3" t="s">
        <v>978</v>
      </c>
      <c r="E921" s="2" t="s">
        <v>1079</v>
      </c>
      <c r="F921" t="s">
        <v>1959</v>
      </c>
      <c r="G921" s="4"/>
      <c r="H921" s="4"/>
      <c r="I921" s="4"/>
      <c r="J921" s="4"/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</row>
    <row r="922" spans="1:21" x14ac:dyDescent="0.25">
      <c r="A922" s="3" t="s">
        <v>1078</v>
      </c>
      <c r="B922" s="3" t="s">
        <v>543</v>
      </c>
      <c r="C922" s="3" t="s">
        <v>1077</v>
      </c>
      <c r="D922" s="3" t="s">
        <v>978</v>
      </c>
      <c r="E922" s="2" t="s">
        <v>1080</v>
      </c>
      <c r="F922" t="s">
        <v>1960</v>
      </c>
      <c r="G922" s="4"/>
      <c r="H922" s="4"/>
      <c r="I922" s="4"/>
      <c r="J922" s="4"/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</row>
    <row r="923" spans="1:21" x14ac:dyDescent="0.25">
      <c r="A923" s="3" t="s">
        <v>1078</v>
      </c>
      <c r="B923" s="3" t="s">
        <v>543</v>
      </c>
      <c r="C923" s="3" t="s">
        <v>1077</v>
      </c>
      <c r="D923" s="3" t="s">
        <v>978</v>
      </c>
      <c r="E923" s="2" t="s">
        <v>1081</v>
      </c>
      <c r="F923" t="s">
        <v>1961</v>
      </c>
      <c r="G923" s="4"/>
      <c r="H923" s="4"/>
      <c r="I923" s="4"/>
      <c r="J923" s="4"/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</row>
    <row r="924" spans="1:21" x14ac:dyDescent="0.25">
      <c r="A924" s="3" t="s">
        <v>1078</v>
      </c>
      <c r="B924" s="3" t="s">
        <v>543</v>
      </c>
      <c r="C924" s="3" t="s">
        <v>1077</v>
      </c>
      <c r="D924" s="3" t="s">
        <v>978</v>
      </c>
      <c r="E924" s="2" t="s">
        <v>1082</v>
      </c>
      <c r="F924" t="s">
        <v>1962</v>
      </c>
      <c r="G924" s="4"/>
      <c r="H924" s="4"/>
      <c r="I924" s="4"/>
      <c r="J924" s="4"/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</row>
    <row r="925" spans="1:21" x14ac:dyDescent="0.25">
      <c r="A925" s="3" t="s">
        <v>1078</v>
      </c>
      <c r="B925" s="3" t="s">
        <v>543</v>
      </c>
      <c r="C925" s="3" t="s">
        <v>1077</v>
      </c>
      <c r="D925" s="3" t="s">
        <v>978</v>
      </c>
      <c r="E925" s="2" t="s">
        <v>1083</v>
      </c>
      <c r="F925" t="s">
        <v>1963</v>
      </c>
      <c r="G925" s="4"/>
      <c r="H925" s="4"/>
      <c r="I925" s="4"/>
      <c r="J925" s="4"/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</row>
    <row r="926" spans="1:21" x14ac:dyDescent="0.25">
      <c r="A926" s="3" t="s">
        <v>1078</v>
      </c>
      <c r="B926" s="3" t="s">
        <v>543</v>
      </c>
      <c r="C926" s="3" t="s">
        <v>1077</v>
      </c>
      <c r="D926" s="3" t="s">
        <v>978</v>
      </c>
      <c r="E926" s="2" t="s">
        <v>1084</v>
      </c>
      <c r="F926" t="s">
        <v>1964</v>
      </c>
      <c r="G926" s="4"/>
      <c r="H926" s="4"/>
      <c r="I926" s="4"/>
      <c r="J926" s="4"/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</row>
    <row r="927" spans="1:21" x14ac:dyDescent="0.25">
      <c r="A927" s="3" t="s">
        <v>1078</v>
      </c>
      <c r="B927" s="3" t="s">
        <v>543</v>
      </c>
      <c r="C927" s="3" t="s">
        <v>1077</v>
      </c>
      <c r="D927" s="3" t="s">
        <v>978</v>
      </c>
      <c r="E927" s="2" t="s">
        <v>1085</v>
      </c>
      <c r="F927" t="s">
        <v>1965</v>
      </c>
      <c r="G927" s="4"/>
      <c r="H927" s="4"/>
      <c r="I927" s="4"/>
      <c r="J927" s="4"/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</row>
    <row r="928" spans="1:21" x14ac:dyDescent="0.25">
      <c r="A928" s="3" t="s">
        <v>1078</v>
      </c>
      <c r="B928" s="3" t="s">
        <v>543</v>
      </c>
      <c r="C928" s="3" t="s">
        <v>1077</v>
      </c>
      <c r="D928" s="3" t="s">
        <v>978</v>
      </c>
      <c r="E928" s="2" t="s">
        <v>1086</v>
      </c>
      <c r="F928" t="s">
        <v>1966</v>
      </c>
      <c r="G928" s="4"/>
      <c r="H928" s="4"/>
      <c r="I928" s="4"/>
      <c r="J928" s="4"/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</row>
    <row r="929" spans="1:21" x14ac:dyDescent="0.25">
      <c r="A929" s="3" t="s">
        <v>1078</v>
      </c>
      <c r="B929" s="3" t="s">
        <v>543</v>
      </c>
      <c r="C929" s="3" t="s">
        <v>1077</v>
      </c>
      <c r="D929" s="3" t="s">
        <v>978</v>
      </c>
      <c r="E929" s="2" t="s">
        <v>1087</v>
      </c>
      <c r="F929" t="s">
        <v>1967</v>
      </c>
      <c r="G929" s="4"/>
      <c r="H929" s="4"/>
      <c r="I929" s="4"/>
      <c r="J929" s="4"/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</row>
    <row r="930" spans="1:21" x14ac:dyDescent="0.25">
      <c r="A930" s="3" t="s">
        <v>1078</v>
      </c>
      <c r="B930" s="3" t="s">
        <v>543</v>
      </c>
      <c r="C930" s="3" t="s">
        <v>1077</v>
      </c>
      <c r="D930" s="3" t="s">
        <v>978</v>
      </c>
      <c r="E930" s="2" t="s">
        <v>1088</v>
      </c>
      <c r="F930" t="s">
        <v>1968</v>
      </c>
      <c r="G930" s="4"/>
      <c r="H930" s="4"/>
      <c r="I930" s="4"/>
      <c r="J930" s="4"/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</row>
    <row r="931" spans="1:21" x14ac:dyDescent="0.25">
      <c r="A931" s="3" t="s">
        <v>1078</v>
      </c>
      <c r="B931" s="3" t="s">
        <v>543</v>
      </c>
      <c r="C931" s="3" t="s">
        <v>1077</v>
      </c>
      <c r="D931" s="3" t="s">
        <v>978</v>
      </c>
      <c r="E931" s="2" t="s">
        <v>1089</v>
      </c>
      <c r="F931" t="s">
        <v>1969</v>
      </c>
      <c r="G931" s="4"/>
      <c r="H931" s="4"/>
      <c r="I931" s="4"/>
      <c r="J931" s="4"/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</row>
    <row r="932" spans="1:21" x14ac:dyDescent="0.25">
      <c r="A932" s="3" t="s">
        <v>1078</v>
      </c>
      <c r="B932" s="3" t="s">
        <v>543</v>
      </c>
      <c r="C932" s="3" t="s">
        <v>1077</v>
      </c>
      <c r="D932" s="3" t="s">
        <v>978</v>
      </c>
      <c r="E932" s="2" t="s">
        <v>1090</v>
      </c>
      <c r="F932" t="s">
        <v>1970</v>
      </c>
      <c r="G932" s="4"/>
      <c r="H932" s="4"/>
      <c r="I932" s="4"/>
      <c r="J932" s="4"/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</row>
    <row r="933" spans="1:21" x14ac:dyDescent="0.25">
      <c r="A933" s="3" t="s">
        <v>1078</v>
      </c>
      <c r="B933" s="3" t="s">
        <v>543</v>
      </c>
      <c r="C933" s="3" t="s">
        <v>1077</v>
      </c>
      <c r="D933" s="3" t="s">
        <v>978</v>
      </c>
      <c r="E933" s="2" t="s">
        <v>1091</v>
      </c>
      <c r="F933" t="s">
        <v>1971</v>
      </c>
      <c r="G933" s="4"/>
      <c r="H933" s="4"/>
      <c r="I933" s="4"/>
      <c r="J933" s="4"/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</row>
    <row r="934" spans="1:21" x14ac:dyDescent="0.25">
      <c r="A934" s="3" t="s">
        <v>1078</v>
      </c>
      <c r="B934" s="3" t="s">
        <v>543</v>
      </c>
      <c r="C934" s="3" t="s">
        <v>1077</v>
      </c>
      <c r="D934" s="3" t="s">
        <v>978</v>
      </c>
      <c r="E934" s="2" t="s">
        <v>1092</v>
      </c>
      <c r="F934" t="s">
        <v>1972</v>
      </c>
      <c r="G934" s="4"/>
      <c r="H934" s="4"/>
      <c r="I934" s="4"/>
      <c r="J934" s="4"/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</row>
    <row r="935" spans="1:21" x14ac:dyDescent="0.25">
      <c r="A935" s="3" t="s">
        <v>1078</v>
      </c>
      <c r="B935" s="3" t="s">
        <v>543</v>
      </c>
      <c r="C935" s="3" t="s">
        <v>1077</v>
      </c>
      <c r="D935" s="3" t="s">
        <v>978</v>
      </c>
      <c r="E935" s="2" t="s">
        <v>1093</v>
      </c>
      <c r="F935" t="s">
        <v>1973</v>
      </c>
      <c r="G935" s="4"/>
      <c r="H935" s="4"/>
      <c r="I935" s="4"/>
      <c r="J935" s="4"/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</row>
    <row r="936" spans="1:21" x14ac:dyDescent="0.25">
      <c r="A936" s="3" t="s">
        <v>1078</v>
      </c>
      <c r="B936" s="3" t="s">
        <v>543</v>
      </c>
      <c r="C936" s="3" t="s">
        <v>1077</v>
      </c>
      <c r="D936" s="3" t="s">
        <v>978</v>
      </c>
      <c r="E936" s="2" t="s">
        <v>1094</v>
      </c>
      <c r="F936" t="s">
        <v>1974</v>
      </c>
      <c r="G936" s="4"/>
      <c r="H936" s="4"/>
      <c r="I936" s="4"/>
      <c r="J936" s="4"/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</row>
    <row r="937" spans="1:21" x14ac:dyDescent="0.25">
      <c r="A937" s="3" t="s">
        <v>1078</v>
      </c>
      <c r="B937" s="3" t="s">
        <v>543</v>
      </c>
      <c r="C937" s="3" t="s">
        <v>1077</v>
      </c>
      <c r="D937" s="3" t="s">
        <v>978</v>
      </c>
      <c r="E937" s="2" t="s">
        <v>1095</v>
      </c>
      <c r="F937" t="s">
        <v>1975</v>
      </c>
      <c r="G937" s="4"/>
      <c r="H937" s="4"/>
      <c r="I937" s="4"/>
      <c r="J937" s="4"/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</row>
    <row r="938" spans="1:21" x14ac:dyDescent="0.25">
      <c r="A938" s="3" t="s">
        <v>1098</v>
      </c>
      <c r="B938" s="3" t="s">
        <v>728</v>
      </c>
      <c r="C938" s="3" t="s">
        <v>1097</v>
      </c>
      <c r="D938" s="3" t="s">
        <v>978</v>
      </c>
      <c r="E938" s="2" t="s">
        <v>1096</v>
      </c>
      <c r="F938" t="s">
        <v>1958</v>
      </c>
      <c r="G938" s="4">
        <v>5213328</v>
      </c>
      <c r="H938" s="4">
        <v>5484366.5454545449</v>
      </c>
      <c r="I938" s="4">
        <v>2461800</v>
      </c>
      <c r="J938" s="4">
        <v>2461800</v>
      </c>
      <c r="K938" s="4">
        <v>2589813.6</v>
      </c>
      <c r="L938" s="4">
        <v>2464142.3406279734</v>
      </c>
      <c r="M938" s="4">
        <v>0</v>
      </c>
      <c r="N938" s="4">
        <v>143500000</v>
      </c>
      <c r="O938" s="4">
        <v>0</v>
      </c>
      <c r="P938" s="4">
        <v>2667508.0079999999</v>
      </c>
      <c r="Q938" s="4">
        <v>2394402.4630630305</v>
      </c>
      <c r="R938" s="4">
        <v>0</v>
      </c>
      <c r="S938" s="4">
        <v>0</v>
      </c>
      <c r="T938" s="4">
        <v>2747533.2482400001</v>
      </c>
      <c r="U938" s="4">
        <v>2394402.4630630305</v>
      </c>
    </row>
    <row r="939" spans="1:21" x14ac:dyDescent="0.25">
      <c r="A939" s="3" t="s">
        <v>1098</v>
      </c>
      <c r="B939" s="3" t="s">
        <v>728</v>
      </c>
      <c r="C939" s="3" t="s">
        <v>1097</v>
      </c>
      <c r="D939" s="3" t="s">
        <v>978</v>
      </c>
      <c r="E939" s="2" t="s">
        <v>1099</v>
      </c>
      <c r="F939" t="s">
        <v>1959</v>
      </c>
      <c r="G939" s="4">
        <v>52138000</v>
      </c>
      <c r="H939" s="4">
        <v>54848630.84519314</v>
      </c>
      <c r="I939" s="4">
        <v>56940000</v>
      </c>
      <c r="J939" s="4">
        <v>56940000</v>
      </c>
      <c r="K939" s="4">
        <v>59900880</v>
      </c>
      <c r="L939" s="4">
        <v>56994176.974310182</v>
      </c>
      <c r="M939" s="4">
        <v>0</v>
      </c>
      <c r="N939" s="4">
        <v>59223000</v>
      </c>
      <c r="O939" s="4">
        <v>0</v>
      </c>
      <c r="P939" s="4">
        <v>61697906.399999999</v>
      </c>
      <c r="Q939" s="4">
        <v>55381134.229754232</v>
      </c>
      <c r="R939" s="4">
        <v>0</v>
      </c>
      <c r="S939" s="4">
        <v>0</v>
      </c>
      <c r="T939" s="4">
        <v>63548843.592</v>
      </c>
      <c r="U939" s="4">
        <v>55381134.229754224</v>
      </c>
    </row>
    <row r="940" spans="1:21" x14ac:dyDescent="0.25">
      <c r="A940" s="3" t="s">
        <v>1098</v>
      </c>
      <c r="B940" s="3" t="s">
        <v>728</v>
      </c>
      <c r="C940" s="3" t="s">
        <v>1097</v>
      </c>
      <c r="D940" s="3" t="s">
        <v>978</v>
      </c>
      <c r="E940" s="2" t="s">
        <v>1100</v>
      </c>
      <c r="F940" t="s">
        <v>1960</v>
      </c>
      <c r="G940" s="4">
        <v>125130000</v>
      </c>
      <c r="H940" s="4">
        <v>131635451.64101073</v>
      </c>
      <c r="I940" s="4">
        <v>113054406</v>
      </c>
      <c r="J940" s="4">
        <v>113054406</v>
      </c>
      <c r="K940" s="4">
        <v>118933235.112</v>
      </c>
      <c r="L940" s="4">
        <v>113161974.41674596</v>
      </c>
      <c r="M940" s="4">
        <v>8925000</v>
      </c>
      <c r="N940" s="4">
        <v>0</v>
      </c>
      <c r="O940" s="4">
        <v>8491912.4643196948</v>
      </c>
      <c r="P940" s="4">
        <v>122501232.16536</v>
      </c>
      <c r="Q940" s="4">
        <v>109959277.02759276</v>
      </c>
      <c r="R940" s="4">
        <v>0</v>
      </c>
      <c r="S940" s="4">
        <v>0</v>
      </c>
      <c r="T940" s="4">
        <v>126176269.130321</v>
      </c>
      <c r="U940" s="4">
        <v>109959277.02759293</v>
      </c>
    </row>
    <row r="941" spans="1:21" x14ac:dyDescent="0.25">
      <c r="A941" s="3" t="s">
        <v>1098</v>
      </c>
      <c r="B941" s="3" t="s">
        <v>728</v>
      </c>
      <c r="C941" s="3" t="s">
        <v>1097</v>
      </c>
      <c r="D941" s="3" t="s">
        <v>978</v>
      </c>
      <c r="E941" s="2" t="s">
        <v>1101</v>
      </c>
      <c r="F941" t="s">
        <v>1961</v>
      </c>
      <c r="G941" s="4">
        <v>0</v>
      </c>
      <c r="H941" s="4">
        <v>0</v>
      </c>
      <c r="I941" s="4">
        <v>6220130</v>
      </c>
      <c r="J941" s="4">
        <v>6220130</v>
      </c>
      <c r="K941" s="4">
        <v>6543576.7599999998</v>
      </c>
      <c r="L941" s="4">
        <v>6226048.2968601324</v>
      </c>
      <c r="M941" s="4">
        <v>0</v>
      </c>
      <c r="N941" s="4">
        <v>1086116848</v>
      </c>
      <c r="O941" s="4">
        <v>0</v>
      </c>
      <c r="P941" s="4">
        <v>6739884.0628000004</v>
      </c>
      <c r="Q941" s="4">
        <v>6049839.3827980543</v>
      </c>
      <c r="R941" s="4">
        <v>0</v>
      </c>
      <c r="S941" s="4">
        <v>0</v>
      </c>
      <c r="T941" s="4">
        <v>6942080.5846840004</v>
      </c>
      <c r="U941" s="4">
        <v>6049839.3827980533</v>
      </c>
    </row>
    <row r="942" spans="1:21" x14ac:dyDescent="0.25">
      <c r="A942" s="3" t="s">
        <v>1098</v>
      </c>
      <c r="B942" s="3" t="s">
        <v>728</v>
      </c>
      <c r="C942" s="3" t="s">
        <v>1097</v>
      </c>
      <c r="D942" s="3" t="s">
        <v>978</v>
      </c>
      <c r="E942" s="2" t="s">
        <v>1102</v>
      </c>
      <c r="F942" t="s">
        <v>1962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</row>
    <row r="943" spans="1:21" x14ac:dyDescent="0.25">
      <c r="A943" s="3" t="s">
        <v>1098</v>
      </c>
      <c r="B943" s="3" t="s">
        <v>728</v>
      </c>
      <c r="C943" s="3" t="s">
        <v>1097</v>
      </c>
      <c r="D943" s="3" t="s">
        <v>978</v>
      </c>
      <c r="E943" s="2" t="s">
        <v>1103</v>
      </c>
      <c r="F943" t="s">
        <v>1963</v>
      </c>
      <c r="G943" s="4">
        <v>76264212</v>
      </c>
      <c r="H943" s="4">
        <v>80229153.60557653</v>
      </c>
      <c r="I943" s="4">
        <v>74581532</v>
      </c>
      <c r="J943" s="4">
        <v>74581532</v>
      </c>
      <c r="K943" s="4">
        <v>73835716.680000007</v>
      </c>
      <c r="L943" s="4">
        <v>70252822.721217886</v>
      </c>
      <c r="M943" s="4">
        <v>70263456</v>
      </c>
      <c r="N943" s="4">
        <v>70263456</v>
      </c>
      <c r="O943" s="4">
        <v>66853906.755470976</v>
      </c>
      <c r="P943" s="4">
        <v>76050788.180399999</v>
      </c>
      <c r="Q943" s="4">
        <v>68264535.285711721</v>
      </c>
      <c r="R943" s="4">
        <v>90215000</v>
      </c>
      <c r="S943" s="4">
        <v>80978582.841139615</v>
      </c>
      <c r="T943" s="4">
        <v>78332311.825811997</v>
      </c>
      <c r="U943" s="4">
        <v>68264535.285711706</v>
      </c>
    </row>
    <row r="944" spans="1:21" x14ac:dyDescent="0.25">
      <c r="A944" s="3" t="s">
        <v>1098</v>
      </c>
      <c r="B944" s="3" t="s">
        <v>728</v>
      </c>
      <c r="C944" s="3" t="s">
        <v>1097</v>
      </c>
      <c r="D944" s="3" t="s">
        <v>978</v>
      </c>
      <c r="E944" s="2" t="s">
        <v>1104</v>
      </c>
      <c r="F944" t="s">
        <v>1964</v>
      </c>
      <c r="G944" s="4">
        <v>6812073</v>
      </c>
      <c r="H944" s="4">
        <v>7166229.5689805392</v>
      </c>
      <c r="I944" s="4">
        <v>5816343</v>
      </c>
      <c r="J944" s="4">
        <v>5816343</v>
      </c>
      <c r="K944" s="4">
        <v>5758179.5700000003</v>
      </c>
      <c r="L944" s="4">
        <v>5478762.6736441487</v>
      </c>
      <c r="M944" s="4">
        <v>607414083</v>
      </c>
      <c r="N944" s="4">
        <v>336563485</v>
      </c>
      <c r="O944" s="4">
        <v>577939184.58610845</v>
      </c>
      <c r="P944" s="4">
        <v>5930924.9571000002</v>
      </c>
      <c r="Q944" s="4">
        <v>5323703.3526919559</v>
      </c>
      <c r="R944" s="4">
        <v>0</v>
      </c>
      <c r="S944" s="4">
        <v>0</v>
      </c>
      <c r="T944" s="4">
        <v>6108852.705813</v>
      </c>
      <c r="U944" s="4">
        <v>5323703.3526919549</v>
      </c>
    </row>
    <row r="945" spans="1:21" x14ac:dyDescent="0.25">
      <c r="A945" s="3" t="s">
        <v>1098</v>
      </c>
      <c r="B945" s="3" t="s">
        <v>728</v>
      </c>
      <c r="C945" s="3" t="s">
        <v>1097</v>
      </c>
      <c r="D945" s="3" t="s">
        <v>978</v>
      </c>
      <c r="E945" s="2" t="s">
        <v>1105</v>
      </c>
      <c r="F945" t="s">
        <v>1965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220879315</v>
      </c>
      <c r="N945" s="4">
        <v>220879315</v>
      </c>
      <c r="O945" s="4">
        <v>210161098.95337772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</row>
    <row r="946" spans="1:21" x14ac:dyDescent="0.25">
      <c r="A946" s="3" t="s">
        <v>1098</v>
      </c>
      <c r="B946" s="3" t="s">
        <v>728</v>
      </c>
      <c r="C946" s="3" t="s">
        <v>1097</v>
      </c>
      <c r="D946" s="3" t="s">
        <v>978</v>
      </c>
      <c r="E946" s="2" t="s">
        <v>1106</v>
      </c>
      <c r="F946" t="s">
        <v>1966</v>
      </c>
      <c r="G946" s="4">
        <v>20829685</v>
      </c>
      <c r="H946" s="4">
        <v>21912610.824862037</v>
      </c>
      <c r="I946" s="4">
        <v>7501219</v>
      </c>
      <c r="J946" s="4">
        <v>7501219</v>
      </c>
      <c r="K946" s="4">
        <v>7426206.8099999996</v>
      </c>
      <c r="L946" s="4">
        <v>7065848.5347288288</v>
      </c>
      <c r="M946" s="4">
        <v>0</v>
      </c>
      <c r="N946" s="4">
        <v>0</v>
      </c>
      <c r="O946" s="4">
        <v>0</v>
      </c>
      <c r="P946" s="4">
        <v>7648993.0142999999</v>
      </c>
      <c r="Q946" s="4">
        <v>6865871.6894063149</v>
      </c>
      <c r="R946" s="4">
        <v>0</v>
      </c>
      <c r="S946" s="4">
        <v>0</v>
      </c>
      <c r="T946" s="4">
        <v>7878462.8047289997</v>
      </c>
      <c r="U946" s="4">
        <v>6865871.6894063149</v>
      </c>
    </row>
    <row r="947" spans="1:21" x14ac:dyDescent="0.25">
      <c r="A947" s="3" t="s">
        <v>1098</v>
      </c>
      <c r="B947" s="3" t="s">
        <v>728</v>
      </c>
      <c r="C947" s="3" t="s">
        <v>1097</v>
      </c>
      <c r="D947" s="3" t="s">
        <v>978</v>
      </c>
      <c r="E947" s="2" t="s">
        <v>1107</v>
      </c>
      <c r="F947" t="s">
        <v>1967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796365333</v>
      </c>
      <c r="N947" s="4">
        <v>0</v>
      </c>
      <c r="O947" s="4">
        <v>757721534.72882962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</row>
    <row r="948" spans="1:21" x14ac:dyDescent="0.25">
      <c r="A948" s="3" t="s">
        <v>1098</v>
      </c>
      <c r="B948" s="3" t="s">
        <v>728</v>
      </c>
      <c r="C948" s="3" t="s">
        <v>1097</v>
      </c>
      <c r="D948" s="3" t="s">
        <v>978</v>
      </c>
      <c r="E948" s="2" t="s">
        <v>1108</v>
      </c>
      <c r="F948" t="s">
        <v>1968</v>
      </c>
      <c r="G948" s="4">
        <v>2297808</v>
      </c>
      <c r="H948" s="4">
        <v>2417269.990124891</v>
      </c>
      <c r="I948" s="4">
        <v>4765000</v>
      </c>
      <c r="J948" s="4">
        <v>4765000</v>
      </c>
      <c r="K948" s="4">
        <v>5012780</v>
      </c>
      <c r="L948" s="4">
        <v>4769533.7773548998</v>
      </c>
      <c r="M948" s="4">
        <v>0</v>
      </c>
      <c r="N948" s="4">
        <v>770600</v>
      </c>
      <c r="O948" s="4">
        <v>0</v>
      </c>
      <c r="P948" s="4">
        <v>5163163.4000000004</v>
      </c>
      <c r="Q948" s="4">
        <v>4634546.9723354215</v>
      </c>
      <c r="R948" s="4">
        <v>0</v>
      </c>
      <c r="S948" s="4">
        <v>0</v>
      </c>
      <c r="T948" s="4">
        <v>5318058.3020000001</v>
      </c>
      <c r="U948" s="4">
        <v>4634546.9723354215</v>
      </c>
    </row>
    <row r="949" spans="1:21" x14ac:dyDescent="0.25">
      <c r="A949" s="3" t="s">
        <v>1098</v>
      </c>
      <c r="B949" s="3" t="s">
        <v>728</v>
      </c>
      <c r="C949" s="3" t="s">
        <v>1097</v>
      </c>
      <c r="D949" s="3" t="s">
        <v>978</v>
      </c>
      <c r="E949" s="2" t="s">
        <v>1109</v>
      </c>
      <c r="F949" t="s">
        <v>1969</v>
      </c>
      <c r="G949" s="4">
        <v>0</v>
      </c>
      <c r="H949" s="4">
        <v>0</v>
      </c>
      <c r="I949" s="4">
        <v>8705398</v>
      </c>
      <c r="J949" s="4">
        <v>8705398</v>
      </c>
      <c r="K949" s="4">
        <v>9158078.6960000005</v>
      </c>
      <c r="L949" s="4">
        <v>8713680.966698382</v>
      </c>
      <c r="M949" s="4">
        <v>807300401</v>
      </c>
      <c r="N949" s="4">
        <v>7000000</v>
      </c>
      <c r="O949" s="4">
        <v>768125976.21313035</v>
      </c>
      <c r="P949" s="4">
        <v>9432821.0568799991</v>
      </c>
      <c r="Q949" s="4">
        <v>8467067.3544333335</v>
      </c>
      <c r="R949" s="4">
        <v>0</v>
      </c>
      <c r="S949" s="4">
        <v>0</v>
      </c>
      <c r="T949" s="4">
        <v>9715805.6885864008</v>
      </c>
      <c r="U949" s="4">
        <v>8467067.3544333335</v>
      </c>
    </row>
    <row r="950" spans="1:21" x14ac:dyDescent="0.25">
      <c r="A950" s="3" t="s">
        <v>1098</v>
      </c>
      <c r="B950" s="3" t="s">
        <v>728</v>
      </c>
      <c r="C950" s="3" t="s">
        <v>1097</v>
      </c>
      <c r="D950" s="3" t="s">
        <v>978</v>
      </c>
      <c r="E950" s="2" t="s">
        <v>1110</v>
      </c>
      <c r="F950" t="s">
        <v>1970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1896667599</v>
      </c>
      <c r="N950" s="4">
        <v>0</v>
      </c>
      <c r="O950" s="4">
        <v>1804631397.7164605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</row>
    <row r="951" spans="1:21" x14ac:dyDescent="0.25">
      <c r="A951" s="3" t="s">
        <v>1098</v>
      </c>
      <c r="B951" s="3" t="s">
        <v>728</v>
      </c>
      <c r="C951" s="3" t="s">
        <v>1097</v>
      </c>
      <c r="D951" s="3" t="s">
        <v>978</v>
      </c>
      <c r="E951" s="2" t="s">
        <v>1111</v>
      </c>
      <c r="F951" t="s">
        <v>1971</v>
      </c>
      <c r="G951" s="4">
        <v>140837272</v>
      </c>
      <c r="H951" s="4">
        <v>148159337.54981121</v>
      </c>
      <c r="I951" s="4">
        <v>259284040</v>
      </c>
      <c r="J951" s="4">
        <v>259284040</v>
      </c>
      <c r="K951" s="4">
        <v>272766810.07999998</v>
      </c>
      <c r="L951" s="4">
        <v>259530742.22645098</v>
      </c>
      <c r="M951" s="4">
        <v>305147084</v>
      </c>
      <c r="N951" s="4">
        <v>268260529</v>
      </c>
      <c r="O951" s="4">
        <v>290339756.42245477</v>
      </c>
      <c r="P951" s="4">
        <v>280949814.38239998</v>
      </c>
      <c r="Q951" s="4">
        <v>252185532.5407967</v>
      </c>
      <c r="R951" s="4">
        <v>0</v>
      </c>
      <c r="S951" s="4">
        <v>0</v>
      </c>
      <c r="T951" s="4">
        <v>289378308.81387198</v>
      </c>
      <c r="U951" s="4">
        <v>252185532.54079667</v>
      </c>
    </row>
    <row r="952" spans="1:21" x14ac:dyDescent="0.25">
      <c r="A952" s="3" t="s">
        <v>1098</v>
      </c>
      <c r="B952" s="3" t="s">
        <v>728</v>
      </c>
      <c r="C952" s="3" t="s">
        <v>1097</v>
      </c>
      <c r="D952" s="3" t="s">
        <v>978</v>
      </c>
      <c r="E952" s="2" t="s">
        <v>1112</v>
      </c>
      <c r="F952" t="s">
        <v>1972</v>
      </c>
      <c r="G952" s="4">
        <v>32152052360</v>
      </c>
      <c r="H952" s="4">
        <v>33823622900.935226</v>
      </c>
      <c r="I952" s="4">
        <v>26612009727</v>
      </c>
      <c r="J952" s="4">
        <v>26612009727</v>
      </c>
      <c r="K952" s="4">
        <v>27995834232.804001</v>
      </c>
      <c r="L952" s="4">
        <v>26637330383.257851</v>
      </c>
      <c r="M952" s="4">
        <v>39578873329</v>
      </c>
      <c r="N952" s="4">
        <v>39578873329</v>
      </c>
      <c r="O952" s="4">
        <v>37658300027.592766</v>
      </c>
      <c r="P952" s="4">
        <v>28835709259.788101</v>
      </c>
      <c r="Q952" s="4">
        <v>25883443674.297703</v>
      </c>
      <c r="R952" s="4">
        <v>0</v>
      </c>
      <c r="S952" s="4">
        <v>0</v>
      </c>
      <c r="T952" s="4">
        <v>29700780537.581799</v>
      </c>
      <c r="U952" s="4">
        <v>25883443674.297749</v>
      </c>
    </row>
    <row r="953" spans="1:21" x14ac:dyDescent="0.25">
      <c r="A953" s="3" t="s">
        <v>1098</v>
      </c>
      <c r="B953" s="3" t="s">
        <v>728</v>
      </c>
      <c r="C953" s="3" t="s">
        <v>1097</v>
      </c>
      <c r="D953" s="3" t="s">
        <v>978</v>
      </c>
      <c r="E953" s="2" t="s">
        <v>1113</v>
      </c>
      <c r="F953" t="s">
        <v>1973</v>
      </c>
      <c r="G953" s="4">
        <v>17253653</v>
      </c>
      <c r="H953" s="4">
        <v>18150662.551844321</v>
      </c>
      <c r="I953" s="4">
        <v>20653929</v>
      </c>
      <c r="J953" s="4">
        <v>20653929</v>
      </c>
      <c r="K953" s="4">
        <v>21727933.307999998</v>
      </c>
      <c r="L953" s="4">
        <v>20673580.692673642</v>
      </c>
      <c r="M953" s="4">
        <v>12533852</v>
      </c>
      <c r="N953" s="4">
        <v>0</v>
      </c>
      <c r="O953" s="4">
        <v>11925644.148430066</v>
      </c>
      <c r="P953" s="4">
        <v>22379771.307240002</v>
      </c>
      <c r="Q953" s="4">
        <v>20088479.352314956</v>
      </c>
      <c r="R953" s="4">
        <v>0</v>
      </c>
      <c r="S953" s="4">
        <v>0</v>
      </c>
      <c r="T953" s="4">
        <v>23051164.4464572</v>
      </c>
      <c r="U953" s="4">
        <v>20088479.352314953</v>
      </c>
    </row>
    <row r="954" spans="1:21" x14ac:dyDescent="0.25">
      <c r="A954" s="3" t="s">
        <v>1098</v>
      </c>
      <c r="B954" s="3" t="s">
        <v>728</v>
      </c>
      <c r="C954" s="3" t="s">
        <v>1097</v>
      </c>
      <c r="D954" s="3" t="s">
        <v>978</v>
      </c>
      <c r="E954" s="2" t="s">
        <v>1114</v>
      </c>
      <c r="F954" t="s">
        <v>1974</v>
      </c>
      <c r="G954" s="4">
        <v>0</v>
      </c>
      <c r="H954" s="4">
        <v>0</v>
      </c>
      <c r="I954" s="4">
        <v>21553993</v>
      </c>
      <c r="J954" s="4">
        <v>21553993</v>
      </c>
      <c r="K954" s="4">
        <v>22674800.636</v>
      </c>
      <c r="L954" s="4">
        <v>21574501.080875356</v>
      </c>
      <c r="M954" s="4">
        <v>18719752</v>
      </c>
      <c r="N954" s="4">
        <v>18719752</v>
      </c>
      <c r="O954" s="4">
        <v>17811372.026641294</v>
      </c>
      <c r="P954" s="4">
        <v>23355044.655080002</v>
      </c>
      <c r="Q954" s="4">
        <v>20963901.993680771</v>
      </c>
      <c r="R954" s="4">
        <v>0</v>
      </c>
      <c r="S954" s="4">
        <v>0</v>
      </c>
      <c r="T954" s="4">
        <v>24055695.994732399</v>
      </c>
      <c r="U954" s="4">
        <v>20963901.993680768</v>
      </c>
    </row>
    <row r="955" spans="1:21" x14ac:dyDescent="0.25">
      <c r="A955" s="3" t="s">
        <v>1098</v>
      </c>
      <c r="B955" s="3" t="s">
        <v>728</v>
      </c>
      <c r="C955" s="3" t="s">
        <v>1097</v>
      </c>
      <c r="D955" s="3" t="s">
        <v>978</v>
      </c>
      <c r="E955" s="2" t="s">
        <v>1115</v>
      </c>
      <c r="F955" t="s">
        <v>1975</v>
      </c>
      <c r="G955" s="4">
        <v>10688031</v>
      </c>
      <c r="H955" s="4">
        <v>11243696.857972698</v>
      </c>
      <c r="I955" s="4">
        <v>0</v>
      </c>
      <c r="J955" s="4">
        <v>0</v>
      </c>
      <c r="K955" s="4">
        <v>0</v>
      </c>
      <c r="L955" s="4">
        <v>0</v>
      </c>
      <c r="M955" s="4">
        <v>26353501</v>
      </c>
      <c r="N955" s="4">
        <v>26353501</v>
      </c>
      <c r="O955" s="4">
        <v>25074691.722169362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</row>
    <row r="956" spans="1:21" x14ac:dyDescent="0.25">
      <c r="A956" s="3" t="s">
        <v>1118</v>
      </c>
      <c r="B956" s="3" t="s">
        <v>749</v>
      </c>
      <c r="C956" s="3" t="s">
        <v>1117</v>
      </c>
      <c r="D956" s="3" t="s">
        <v>978</v>
      </c>
      <c r="E956" s="2" t="s">
        <v>1116</v>
      </c>
      <c r="F956" t="s">
        <v>1958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650000</v>
      </c>
      <c r="N956" s="4">
        <v>0</v>
      </c>
      <c r="O956" s="4">
        <v>618458.61084681249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</row>
    <row r="957" spans="1:21" x14ac:dyDescent="0.25">
      <c r="A957" s="3" t="s">
        <v>1118</v>
      </c>
      <c r="B957" s="3" t="s">
        <v>749</v>
      </c>
      <c r="C957" s="3" t="s">
        <v>1117</v>
      </c>
      <c r="D957" s="3" t="s">
        <v>978</v>
      </c>
      <c r="E957" s="2" t="s">
        <v>1119</v>
      </c>
      <c r="F957" t="s">
        <v>1959</v>
      </c>
      <c r="G957" s="4">
        <v>125850500</v>
      </c>
      <c r="H957" s="4">
        <v>132393410.1074644</v>
      </c>
      <c r="I957" s="4">
        <v>179024384</v>
      </c>
      <c r="J957" s="4">
        <v>179024384</v>
      </c>
      <c r="K957" s="4">
        <v>178934871.808</v>
      </c>
      <c r="L957" s="4">
        <v>170252018.84681255</v>
      </c>
      <c r="M957" s="4">
        <v>166100000</v>
      </c>
      <c r="N957" s="4">
        <v>166100000</v>
      </c>
      <c r="O957" s="4">
        <v>158039961.94100857</v>
      </c>
      <c r="P957" s="4">
        <v>177145523.08992001</v>
      </c>
      <c r="Q957" s="4">
        <v>159008960.99843815</v>
      </c>
      <c r="R957" s="4">
        <v>0</v>
      </c>
      <c r="S957" s="4">
        <v>0</v>
      </c>
      <c r="T957" s="4">
        <v>175374067.85902101</v>
      </c>
      <c r="U957" s="4">
        <v>152833855.71694556</v>
      </c>
    </row>
    <row r="958" spans="1:21" x14ac:dyDescent="0.25">
      <c r="A958" s="3" t="s">
        <v>1118</v>
      </c>
      <c r="B958" s="3" t="s">
        <v>749</v>
      </c>
      <c r="C958" s="3" t="s">
        <v>1117</v>
      </c>
      <c r="D958" s="3" t="s">
        <v>978</v>
      </c>
      <c r="E958" s="2" t="s">
        <v>1120</v>
      </c>
      <c r="F958" t="s">
        <v>1960</v>
      </c>
      <c r="G958" s="4">
        <v>265479825</v>
      </c>
      <c r="H958" s="4">
        <v>279282000.04356664</v>
      </c>
      <c r="I958" s="4">
        <v>299673000</v>
      </c>
      <c r="J958" s="4">
        <v>299673000</v>
      </c>
      <c r="K958" s="4">
        <v>296676270</v>
      </c>
      <c r="L958" s="4">
        <v>282279990.48525214</v>
      </c>
      <c r="M958" s="4">
        <v>19580709353</v>
      </c>
      <c r="N958" s="4">
        <v>251703000</v>
      </c>
      <c r="O958" s="4">
        <v>18630551239.771645</v>
      </c>
      <c r="P958" s="4">
        <v>293709507.30000001</v>
      </c>
      <c r="Q958" s="4">
        <v>263638859.03811285</v>
      </c>
      <c r="R958" s="4">
        <v>0</v>
      </c>
      <c r="S958" s="4">
        <v>0</v>
      </c>
      <c r="T958" s="4">
        <v>290772412.227</v>
      </c>
      <c r="U958" s="4">
        <v>253400456.74537057</v>
      </c>
    </row>
    <row r="959" spans="1:21" x14ac:dyDescent="0.25">
      <c r="A959" s="3" t="s">
        <v>1118</v>
      </c>
      <c r="B959" s="3" t="s">
        <v>749</v>
      </c>
      <c r="C959" s="3" t="s">
        <v>1117</v>
      </c>
      <c r="D959" s="3" t="s">
        <v>978</v>
      </c>
      <c r="E959" s="2" t="s">
        <v>1121</v>
      </c>
      <c r="F959" t="s">
        <v>1961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</row>
    <row r="960" spans="1:21" x14ac:dyDescent="0.25">
      <c r="A960" s="3" t="s">
        <v>1118</v>
      </c>
      <c r="B960" s="3" t="s">
        <v>749</v>
      </c>
      <c r="C960" s="3" t="s">
        <v>1117</v>
      </c>
      <c r="D960" s="3" t="s">
        <v>978</v>
      </c>
      <c r="E960" s="2" t="s">
        <v>1122</v>
      </c>
      <c r="F960" t="s">
        <v>1962</v>
      </c>
      <c r="G960" s="4">
        <v>3632000</v>
      </c>
      <c r="H960" s="4">
        <v>3820826.0238164389</v>
      </c>
      <c r="I960" s="4">
        <v>3107280</v>
      </c>
      <c r="J960" s="4">
        <v>3107280</v>
      </c>
      <c r="K960" s="4">
        <v>3107280</v>
      </c>
      <c r="L960" s="4">
        <v>2956498.5727878208</v>
      </c>
      <c r="M960" s="4">
        <v>0</v>
      </c>
      <c r="N960" s="4">
        <v>3464640</v>
      </c>
      <c r="O960" s="4">
        <v>0</v>
      </c>
      <c r="P960" s="4">
        <v>3107280</v>
      </c>
      <c r="Q960" s="4">
        <v>2789149.5969696422</v>
      </c>
      <c r="R960" s="4">
        <v>0</v>
      </c>
      <c r="S960" s="4">
        <v>0</v>
      </c>
      <c r="T960" s="4">
        <v>3107280</v>
      </c>
      <c r="U960" s="4">
        <v>2707912.230067614</v>
      </c>
    </row>
    <row r="961" spans="1:21" x14ac:dyDescent="0.25">
      <c r="A961" s="3" t="s">
        <v>1118</v>
      </c>
      <c r="B961" s="3" t="s">
        <v>749</v>
      </c>
      <c r="C961" s="3" t="s">
        <v>1117</v>
      </c>
      <c r="D961" s="3" t="s">
        <v>978</v>
      </c>
      <c r="E961" s="2" t="s">
        <v>1123</v>
      </c>
      <c r="F961" t="s">
        <v>1963</v>
      </c>
      <c r="G961" s="4">
        <v>21722560</v>
      </c>
      <c r="H961" s="4">
        <v>22851905.988963112</v>
      </c>
      <c r="I961" s="4">
        <v>10152885</v>
      </c>
      <c r="J961" s="4">
        <v>10152885</v>
      </c>
      <c r="K961" s="4">
        <v>10148823.846000001</v>
      </c>
      <c r="L961" s="4">
        <v>9656349.9961941019</v>
      </c>
      <c r="M961" s="4">
        <v>622296253</v>
      </c>
      <c r="N961" s="4">
        <v>8142648</v>
      </c>
      <c r="O961" s="4">
        <v>592099194.1008563</v>
      </c>
      <c r="P961" s="4">
        <v>10143749.434077</v>
      </c>
      <c r="Q961" s="4">
        <v>9105209.2652792484</v>
      </c>
      <c r="R961" s="4">
        <v>843960000</v>
      </c>
      <c r="S961" s="4">
        <v>757553453.13537872</v>
      </c>
      <c r="T961" s="4">
        <v>10143749.434077</v>
      </c>
      <c r="U961" s="4">
        <v>8840008.9954167455</v>
      </c>
    </row>
    <row r="962" spans="1:21" x14ac:dyDescent="0.25">
      <c r="A962" s="3" t="s">
        <v>1118</v>
      </c>
      <c r="B962" s="3" t="s">
        <v>749</v>
      </c>
      <c r="C962" s="3" t="s">
        <v>1117</v>
      </c>
      <c r="D962" s="3" t="s">
        <v>978</v>
      </c>
      <c r="E962" s="2" t="s">
        <v>1124</v>
      </c>
      <c r="F962" t="s">
        <v>1964</v>
      </c>
      <c r="G962" s="4">
        <v>108732100</v>
      </c>
      <c r="H962" s="4">
        <v>114385032.29741503</v>
      </c>
      <c r="I962" s="4">
        <v>88513309</v>
      </c>
      <c r="J962" s="4">
        <v>88513309</v>
      </c>
      <c r="K962" s="4">
        <v>87628175.909999996</v>
      </c>
      <c r="L962" s="4">
        <v>83375999.914367259</v>
      </c>
      <c r="M962" s="4">
        <v>1553418631</v>
      </c>
      <c r="N962" s="4">
        <v>118352449</v>
      </c>
      <c r="O962" s="4">
        <v>1478038659.3720267</v>
      </c>
      <c r="P962" s="4">
        <v>86751894.150900006</v>
      </c>
      <c r="Q962" s="4">
        <v>77870037.655871317</v>
      </c>
      <c r="R962" s="4">
        <v>0</v>
      </c>
      <c r="S962" s="4">
        <v>0</v>
      </c>
      <c r="T962" s="4">
        <v>85884375.209390998</v>
      </c>
      <c r="U962" s="4">
        <v>74845958.523604453</v>
      </c>
    </row>
    <row r="963" spans="1:21" x14ac:dyDescent="0.25">
      <c r="A963" s="3" t="s">
        <v>1118</v>
      </c>
      <c r="B963" s="3" t="s">
        <v>749</v>
      </c>
      <c r="C963" s="3" t="s">
        <v>1117</v>
      </c>
      <c r="D963" s="3" t="s">
        <v>978</v>
      </c>
      <c r="E963" s="2" t="s">
        <v>1125</v>
      </c>
      <c r="F963" t="s">
        <v>1965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</row>
    <row r="964" spans="1:21" x14ac:dyDescent="0.25">
      <c r="A964" s="3" t="s">
        <v>1118</v>
      </c>
      <c r="B964" s="3" t="s">
        <v>749</v>
      </c>
      <c r="C964" s="3" t="s">
        <v>1117</v>
      </c>
      <c r="D964" s="3" t="s">
        <v>978</v>
      </c>
      <c r="E964" s="2" t="s">
        <v>1126</v>
      </c>
      <c r="F964" t="s">
        <v>1966</v>
      </c>
      <c r="G964" s="4">
        <v>25000000</v>
      </c>
      <c r="H964" s="4">
        <v>26299738.600058086</v>
      </c>
      <c r="I964" s="4">
        <v>0</v>
      </c>
      <c r="J964" s="4">
        <v>0</v>
      </c>
      <c r="K964" s="4">
        <v>0</v>
      </c>
      <c r="L964" s="4">
        <v>0</v>
      </c>
      <c r="M964" s="4">
        <v>11480000</v>
      </c>
      <c r="N964" s="4">
        <v>0</v>
      </c>
      <c r="O964" s="4">
        <v>10922930.542340627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</row>
    <row r="965" spans="1:21" x14ac:dyDescent="0.25">
      <c r="A965" s="3" t="s">
        <v>1118</v>
      </c>
      <c r="B965" s="3" t="s">
        <v>749</v>
      </c>
      <c r="C965" s="3" t="s">
        <v>1117</v>
      </c>
      <c r="D965" s="3" t="s">
        <v>978</v>
      </c>
      <c r="E965" s="2" t="s">
        <v>1127</v>
      </c>
      <c r="F965" t="s">
        <v>1967</v>
      </c>
      <c r="G965" s="4">
        <v>1374023320</v>
      </c>
      <c r="H965" s="4">
        <v>1445458165.8553586</v>
      </c>
      <c r="I965" s="4">
        <v>1959643288</v>
      </c>
      <c r="J965" s="4">
        <v>1959643288</v>
      </c>
      <c r="K965" s="4">
        <v>1959447323.6712</v>
      </c>
      <c r="L965" s="4">
        <v>1864364722.8079925</v>
      </c>
      <c r="M965" s="4">
        <v>2417096471</v>
      </c>
      <c r="N965" s="4">
        <v>2417096471</v>
      </c>
      <c r="O965" s="4">
        <v>2299806347.2882967</v>
      </c>
      <c r="P965" s="4">
        <v>1958467600.0093601</v>
      </c>
      <c r="Q965" s="4">
        <v>1757955226.8364003</v>
      </c>
      <c r="R965" s="4">
        <v>0</v>
      </c>
      <c r="S965" s="4">
        <v>0</v>
      </c>
      <c r="T965" s="4">
        <v>1957488366.2093599</v>
      </c>
      <c r="U965" s="4">
        <v>1705899271.0902777</v>
      </c>
    </row>
    <row r="966" spans="1:21" x14ac:dyDescent="0.25">
      <c r="A966" s="3" t="s">
        <v>1118</v>
      </c>
      <c r="B966" s="3" t="s">
        <v>749</v>
      </c>
      <c r="C966" s="3" t="s">
        <v>1117</v>
      </c>
      <c r="D966" s="3" t="s">
        <v>978</v>
      </c>
      <c r="E966" s="2" t="s">
        <v>1128</v>
      </c>
      <c r="F966" t="s">
        <v>1968</v>
      </c>
      <c r="G966" s="4">
        <v>4552762</v>
      </c>
      <c r="H966" s="4">
        <v>4789458.0203311061</v>
      </c>
      <c r="I966" s="4">
        <v>8544042</v>
      </c>
      <c r="J966" s="4">
        <v>8544042</v>
      </c>
      <c r="K966" s="4">
        <v>8458601.5800000001</v>
      </c>
      <c r="L966" s="4">
        <v>8048146.1274976209</v>
      </c>
      <c r="M966" s="4">
        <v>0</v>
      </c>
      <c r="N966" s="4">
        <v>2066267850</v>
      </c>
      <c r="O966" s="4">
        <v>0</v>
      </c>
      <c r="P966" s="4">
        <v>8454372.2792099994</v>
      </c>
      <c r="Q966" s="4">
        <v>7588794.3909753505</v>
      </c>
      <c r="R966" s="4">
        <v>0</v>
      </c>
      <c r="S966" s="4">
        <v>0</v>
      </c>
      <c r="T966" s="4">
        <v>8450145.0930704009</v>
      </c>
      <c r="U966" s="4">
        <v>7364077.6638639495</v>
      </c>
    </row>
    <row r="967" spans="1:21" x14ac:dyDescent="0.25">
      <c r="A967" s="3" t="s">
        <v>1118</v>
      </c>
      <c r="B967" s="3" t="s">
        <v>749</v>
      </c>
      <c r="C967" s="3" t="s">
        <v>1117</v>
      </c>
      <c r="D967" s="3" t="s">
        <v>978</v>
      </c>
      <c r="E967" s="2" t="s">
        <v>1129</v>
      </c>
      <c r="F967" t="s">
        <v>1969</v>
      </c>
      <c r="G967" s="4">
        <v>225976850</v>
      </c>
      <c r="H967" s="4">
        <v>237725283.38658145</v>
      </c>
      <c r="I967" s="4">
        <v>67040000</v>
      </c>
      <c r="J967" s="4">
        <v>67040000</v>
      </c>
      <c r="K967" s="4">
        <v>67040000</v>
      </c>
      <c r="L967" s="4">
        <v>63786869.64795433</v>
      </c>
      <c r="M967" s="4">
        <v>13230272500</v>
      </c>
      <c r="N967" s="4">
        <v>0</v>
      </c>
      <c r="O967" s="4">
        <v>12588270694.576593</v>
      </c>
      <c r="P967" s="4">
        <v>67040000</v>
      </c>
      <c r="Q967" s="4">
        <v>60176292.120711632</v>
      </c>
      <c r="R967" s="4">
        <v>0</v>
      </c>
      <c r="S967" s="4">
        <v>0</v>
      </c>
      <c r="T967" s="4">
        <v>67040000</v>
      </c>
      <c r="U967" s="4">
        <v>58423584.58321517</v>
      </c>
    </row>
    <row r="968" spans="1:21" x14ac:dyDescent="0.25">
      <c r="A968" s="3" t="s">
        <v>1118</v>
      </c>
      <c r="B968" s="3" t="s">
        <v>749</v>
      </c>
      <c r="C968" s="3" t="s">
        <v>1117</v>
      </c>
      <c r="D968" s="3" t="s">
        <v>978</v>
      </c>
      <c r="E968" s="2" t="s">
        <v>1130</v>
      </c>
      <c r="F968" t="s">
        <v>1970</v>
      </c>
      <c r="G968" s="4"/>
      <c r="H968" s="4"/>
      <c r="I968" s="4"/>
      <c r="J968" s="4"/>
      <c r="K968" s="4">
        <v>0</v>
      </c>
      <c r="L968" s="4">
        <v>0</v>
      </c>
      <c r="M968" s="4">
        <v>2616705</v>
      </c>
      <c r="N968" s="4">
        <v>0</v>
      </c>
      <c r="O968" s="4">
        <v>2489728.8296860131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</row>
    <row r="969" spans="1:21" x14ac:dyDescent="0.25">
      <c r="A969" s="3" t="s">
        <v>1118</v>
      </c>
      <c r="B969" s="3" t="s">
        <v>749</v>
      </c>
      <c r="C969" s="3" t="s">
        <v>1117</v>
      </c>
      <c r="D969" s="3" t="s">
        <v>978</v>
      </c>
      <c r="E969" s="2" t="s">
        <v>1131</v>
      </c>
      <c r="F969" t="s">
        <v>1971</v>
      </c>
      <c r="G969" s="4">
        <v>22471434627</v>
      </c>
      <c r="H969" s="4">
        <v>23639714266.335754</v>
      </c>
      <c r="I969" s="4">
        <v>22872294781</v>
      </c>
      <c r="J969" s="4">
        <v>22872294781</v>
      </c>
      <c r="K969" s="4">
        <v>22754937784.267502</v>
      </c>
      <c r="L969" s="4">
        <v>21650749556.867268</v>
      </c>
      <c r="M969" s="4">
        <v>23175786296</v>
      </c>
      <c r="N969" s="4">
        <v>21432968230</v>
      </c>
      <c r="O969" s="4">
        <v>22051176304.471931</v>
      </c>
      <c r="P969" s="4">
        <v>11020513710.48723</v>
      </c>
      <c r="Q969" s="4">
        <v>9892208418.2963486</v>
      </c>
      <c r="R969" s="4">
        <v>0</v>
      </c>
      <c r="S969" s="4">
        <v>0</v>
      </c>
      <c r="T969" s="4">
        <v>10669992687.50235</v>
      </c>
      <c r="U969" s="4">
        <v>9298616054.3046074</v>
      </c>
    </row>
    <row r="970" spans="1:21" x14ac:dyDescent="0.25">
      <c r="A970" s="3" t="s">
        <v>1118</v>
      </c>
      <c r="B970" s="3" t="s">
        <v>749</v>
      </c>
      <c r="C970" s="3" t="s">
        <v>1117</v>
      </c>
      <c r="D970" s="3" t="s">
        <v>978</v>
      </c>
      <c r="E970" s="2" t="s">
        <v>1132</v>
      </c>
      <c r="F970" t="s">
        <v>1972</v>
      </c>
      <c r="G970" s="4">
        <v>117465235516</v>
      </c>
      <c r="H970" s="4">
        <v>123572199546.60237</v>
      </c>
      <c r="I970" s="4">
        <v>115033229100</v>
      </c>
      <c r="J970" s="4">
        <v>115033229100</v>
      </c>
      <c r="K970" s="4">
        <v>121014957013.2</v>
      </c>
      <c r="L970" s="4">
        <v>115142680317.03139</v>
      </c>
      <c r="M970" s="4">
        <v>143582707037</v>
      </c>
      <c r="N970" s="4">
        <v>143582707037</v>
      </c>
      <c r="O970" s="4">
        <v>136615325439.58134</v>
      </c>
      <c r="P970" s="4">
        <v>124826928159.116</v>
      </c>
      <c r="Q970" s="4">
        <v>112046862968.88498</v>
      </c>
      <c r="R970" s="4">
        <v>0</v>
      </c>
      <c r="S970" s="4">
        <v>0</v>
      </c>
      <c r="T970" s="4">
        <v>128758976396.12801</v>
      </c>
      <c r="U970" s="4">
        <v>112210038012.04341</v>
      </c>
    </row>
    <row r="971" spans="1:21" x14ac:dyDescent="0.25">
      <c r="A971" s="3" t="s">
        <v>1118</v>
      </c>
      <c r="B971" s="3" t="s">
        <v>749</v>
      </c>
      <c r="C971" s="3" t="s">
        <v>1117</v>
      </c>
      <c r="D971" s="3" t="s">
        <v>978</v>
      </c>
      <c r="E971" s="2" t="s">
        <v>1133</v>
      </c>
      <c r="F971" t="s">
        <v>1973</v>
      </c>
      <c r="G971" s="4">
        <v>505877346</v>
      </c>
      <c r="H971" s="4">
        <v>532177678.53964561</v>
      </c>
      <c r="I971" s="4">
        <v>493115890</v>
      </c>
      <c r="J971" s="4">
        <v>493115890</v>
      </c>
      <c r="K971" s="4">
        <v>493115890</v>
      </c>
      <c r="L971" s="4">
        <v>469187335.87059939</v>
      </c>
      <c r="M971" s="4">
        <v>623505010</v>
      </c>
      <c r="N971" s="4">
        <v>0</v>
      </c>
      <c r="O971" s="4">
        <v>593249295.90865839</v>
      </c>
      <c r="P971" s="4">
        <v>493115890</v>
      </c>
      <c r="Q971" s="4">
        <v>442629562.14207494</v>
      </c>
      <c r="R971" s="4">
        <v>0</v>
      </c>
      <c r="S971" s="4">
        <v>0</v>
      </c>
      <c r="T971" s="4">
        <v>493115890</v>
      </c>
      <c r="U971" s="4">
        <v>429737438.97288823</v>
      </c>
    </row>
    <row r="972" spans="1:21" x14ac:dyDescent="0.25">
      <c r="A972" s="3" t="s">
        <v>1118</v>
      </c>
      <c r="B972" s="3" t="s">
        <v>749</v>
      </c>
      <c r="C972" s="3" t="s">
        <v>1117</v>
      </c>
      <c r="D972" s="3" t="s">
        <v>978</v>
      </c>
      <c r="E972" s="2" t="s">
        <v>1134</v>
      </c>
      <c r="F972" t="s">
        <v>1974</v>
      </c>
      <c r="G972" s="4">
        <v>45406755</v>
      </c>
      <c r="H972" s="4">
        <v>47767431.487075225</v>
      </c>
      <c r="I972" s="4">
        <v>33792258</v>
      </c>
      <c r="J972" s="4">
        <v>33792258</v>
      </c>
      <c r="K972" s="4">
        <v>30413032.199999999</v>
      </c>
      <c r="L972" s="4">
        <v>28937233.301617507</v>
      </c>
      <c r="M972" s="4">
        <v>7719220680</v>
      </c>
      <c r="N972" s="4">
        <v>8755663</v>
      </c>
      <c r="O972" s="4">
        <v>7344643843.9581347</v>
      </c>
      <c r="P972" s="4">
        <v>30413032.199999999</v>
      </c>
      <c r="Q972" s="4">
        <v>27299276.699639156</v>
      </c>
      <c r="R972" s="4">
        <v>0</v>
      </c>
      <c r="S972" s="4">
        <v>0</v>
      </c>
      <c r="T972" s="4">
        <v>30413032.199999999</v>
      </c>
      <c r="U972" s="4">
        <v>26504152.135571994</v>
      </c>
    </row>
    <row r="973" spans="1:21" x14ac:dyDescent="0.25">
      <c r="A973" s="3" t="s">
        <v>1118</v>
      </c>
      <c r="B973" s="3" t="s">
        <v>749</v>
      </c>
      <c r="C973" s="3" t="s">
        <v>1117</v>
      </c>
      <c r="D973" s="3" t="s">
        <v>978</v>
      </c>
      <c r="E973" s="2" t="s">
        <v>1135</v>
      </c>
      <c r="F973" t="s">
        <v>1975</v>
      </c>
      <c r="G973" s="4">
        <v>77545080</v>
      </c>
      <c r="H973" s="4">
        <v>81576613.348823696</v>
      </c>
      <c r="I973" s="4">
        <v>588593469</v>
      </c>
      <c r="J973" s="4">
        <v>588593469</v>
      </c>
      <c r="K973" s="4">
        <v>117718693.8</v>
      </c>
      <c r="L973" s="4">
        <v>112006368.98192197</v>
      </c>
      <c r="M973" s="4">
        <v>164414328</v>
      </c>
      <c r="N973" s="4">
        <v>0</v>
      </c>
      <c r="O973" s="4">
        <v>156436087.53568029</v>
      </c>
      <c r="P973" s="4">
        <v>117718693.8</v>
      </c>
      <c r="Q973" s="4">
        <v>105666385.83200186</v>
      </c>
      <c r="R973" s="4">
        <v>0</v>
      </c>
      <c r="S973" s="4">
        <v>0</v>
      </c>
      <c r="T973" s="4">
        <v>117718693.8</v>
      </c>
      <c r="U973" s="4">
        <v>102588724.10873966</v>
      </c>
    </row>
    <row r="974" spans="1:21" x14ac:dyDescent="0.25">
      <c r="A974" s="3" t="s">
        <v>1138</v>
      </c>
      <c r="B974" s="3" t="s">
        <v>749</v>
      </c>
      <c r="C974" s="3" t="s">
        <v>1137</v>
      </c>
      <c r="D974" s="3" t="s">
        <v>978</v>
      </c>
      <c r="E974" s="2" t="s">
        <v>1136</v>
      </c>
      <c r="F974" t="s">
        <v>1958</v>
      </c>
      <c r="G974" s="4">
        <v>4531950</v>
      </c>
      <c r="H974" s="4">
        <v>4767564.0139413299</v>
      </c>
      <c r="I974" s="4">
        <v>4509570</v>
      </c>
      <c r="J974" s="4">
        <v>4509570</v>
      </c>
      <c r="K974" s="4">
        <v>4744067.6399999997</v>
      </c>
      <c r="L974" s="4">
        <v>4513860.7421503328</v>
      </c>
      <c r="M974" s="4">
        <v>4340000</v>
      </c>
      <c r="N974" s="4">
        <v>42492161</v>
      </c>
      <c r="O974" s="4">
        <v>4129400.5708848713</v>
      </c>
      <c r="P974" s="4">
        <v>4886389.6692000004</v>
      </c>
      <c r="Q974" s="4">
        <v>4386109.9664290976</v>
      </c>
      <c r="R974" s="4">
        <v>0</v>
      </c>
      <c r="S974" s="4">
        <v>0</v>
      </c>
      <c r="T974" s="4">
        <v>5032981.3592760004</v>
      </c>
      <c r="U974" s="4">
        <v>4386109.9664290966</v>
      </c>
    </row>
    <row r="975" spans="1:21" x14ac:dyDescent="0.25">
      <c r="A975" s="3" t="s">
        <v>1138</v>
      </c>
      <c r="B975" s="3" t="s">
        <v>749</v>
      </c>
      <c r="C975" s="3" t="s">
        <v>1137</v>
      </c>
      <c r="D975" s="3" t="s">
        <v>978</v>
      </c>
      <c r="E975" s="2" t="s">
        <v>1139</v>
      </c>
      <c r="F975" t="s">
        <v>1959</v>
      </c>
      <c r="G975" s="4">
        <v>5800000</v>
      </c>
      <c r="H975" s="4">
        <v>6101539.3552134763</v>
      </c>
      <c r="I975" s="4">
        <v>0</v>
      </c>
      <c r="J975" s="4">
        <v>0</v>
      </c>
      <c r="K975" s="4">
        <v>15450000</v>
      </c>
      <c r="L975" s="4">
        <v>14700285.442435775</v>
      </c>
      <c r="M975" s="4">
        <v>0</v>
      </c>
      <c r="N975" s="4">
        <v>0</v>
      </c>
      <c r="O975" s="4">
        <v>0</v>
      </c>
      <c r="P975" s="4">
        <v>15913500</v>
      </c>
      <c r="Q975" s="4">
        <v>14284239.628027216</v>
      </c>
      <c r="R975" s="4">
        <v>0</v>
      </c>
      <c r="S975" s="4">
        <v>0</v>
      </c>
      <c r="T975" s="4">
        <v>16390905</v>
      </c>
      <c r="U975" s="4">
        <v>14284239.628027214</v>
      </c>
    </row>
    <row r="976" spans="1:21" x14ac:dyDescent="0.25">
      <c r="A976" s="3" t="s">
        <v>1138</v>
      </c>
      <c r="B976" s="3" t="s">
        <v>749</v>
      </c>
      <c r="C976" s="3" t="s">
        <v>1137</v>
      </c>
      <c r="D976" s="3" t="s">
        <v>978</v>
      </c>
      <c r="E976" s="2" t="s">
        <v>1140</v>
      </c>
      <c r="F976" t="s">
        <v>1960</v>
      </c>
      <c r="G976" s="4">
        <v>43468050</v>
      </c>
      <c r="H976" s="4">
        <v>45727934.098170199</v>
      </c>
      <c r="I976" s="4">
        <v>47490430</v>
      </c>
      <c r="J976" s="4">
        <v>47490430</v>
      </c>
      <c r="K976" s="4">
        <v>49959932.359999999</v>
      </c>
      <c r="L976" s="4">
        <v>47535615.946717411</v>
      </c>
      <c r="M976" s="4">
        <v>21246080</v>
      </c>
      <c r="N976" s="4">
        <v>0</v>
      </c>
      <c r="O976" s="4">
        <v>20215109.419600379</v>
      </c>
      <c r="P976" s="4">
        <v>51458730.330799997</v>
      </c>
      <c r="Q976" s="4">
        <v>46190268.325583898</v>
      </c>
      <c r="R976" s="4">
        <v>0</v>
      </c>
      <c r="S976" s="4">
        <v>0</v>
      </c>
      <c r="T976" s="4">
        <v>53002492.240723997</v>
      </c>
      <c r="U976" s="4">
        <v>46190268.32558389</v>
      </c>
    </row>
    <row r="977" spans="1:21" x14ac:dyDescent="0.25">
      <c r="A977" s="3" t="s">
        <v>1138</v>
      </c>
      <c r="B977" s="3" t="s">
        <v>749</v>
      </c>
      <c r="C977" s="3" t="s">
        <v>1137</v>
      </c>
      <c r="D977" s="3" t="s">
        <v>978</v>
      </c>
      <c r="E977" s="2" t="s">
        <v>1141</v>
      </c>
      <c r="F977" t="s">
        <v>1961</v>
      </c>
      <c r="G977" s="4"/>
      <c r="H977" s="4"/>
      <c r="I977" s="4"/>
      <c r="J977" s="4"/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</row>
    <row r="978" spans="1:21" x14ac:dyDescent="0.25">
      <c r="A978" s="3" t="s">
        <v>1138</v>
      </c>
      <c r="B978" s="3" t="s">
        <v>749</v>
      </c>
      <c r="C978" s="3" t="s">
        <v>1137</v>
      </c>
      <c r="D978" s="3" t="s">
        <v>978</v>
      </c>
      <c r="E978" s="2" t="s">
        <v>1142</v>
      </c>
      <c r="F978" t="s">
        <v>1962</v>
      </c>
      <c r="G978" s="4"/>
      <c r="H978" s="4"/>
      <c r="I978" s="4"/>
      <c r="J978" s="4"/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</row>
    <row r="979" spans="1:21" x14ac:dyDescent="0.25">
      <c r="A979" s="3" t="s">
        <v>1138</v>
      </c>
      <c r="B979" s="3" t="s">
        <v>749</v>
      </c>
      <c r="C979" s="3" t="s">
        <v>1137</v>
      </c>
      <c r="D979" s="3" t="s">
        <v>978</v>
      </c>
      <c r="E979" s="2" t="s">
        <v>1143</v>
      </c>
      <c r="F979" t="s">
        <v>1963</v>
      </c>
      <c r="G979" s="4">
        <v>6834475</v>
      </c>
      <c r="H979" s="4">
        <v>7189796.2387452796</v>
      </c>
      <c r="I979" s="4">
        <v>3333303</v>
      </c>
      <c r="J979" s="4">
        <v>3333303</v>
      </c>
      <c r="K979" s="4">
        <v>2999972.7</v>
      </c>
      <c r="L979" s="4">
        <v>2854398.382492864</v>
      </c>
      <c r="M979" s="4">
        <v>100323940</v>
      </c>
      <c r="N979" s="4">
        <v>1358099</v>
      </c>
      <c r="O979" s="4">
        <v>95455699.333967641</v>
      </c>
      <c r="P979" s="4">
        <v>2999972.7</v>
      </c>
      <c r="Q979" s="4">
        <v>2692828.6627291171</v>
      </c>
      <c r="R979" s="4">
        <v>192664000</v>
      </c>
      <c r="S979" s="4">
        <v>172938620.90013105</v>
      </c>
      <c r="T979" s="4">
        <v>2999972.7</v>
      </c>
      <c r="U979" s="4">
        <v>2614396.7599311816</v>
      </c>
    </row>
    <row r="980" spans="1:21" x14ac:dyDescent="0.25">
      <c r="A980" s="3" t="s">
        <v>1138</v>
      </c>
      <c r="B980" s="3" t="s">
        <v>749</v>
      </c>
      <c r="C980" s="3" t="s">
        <v>1137</v>
      </c>
      <c r="D980" s="3" t="s">
        <v>978</v>
      </c>
      <c r="E980" s="2" t="s">
        <v>1144</v>
      </c>
      <c r="F980" t="s">
        <v>1964</v>
      </c>
      <c r="G980" s="4">
        <v>63000000</v>
      </c>
      <c r="H980" s="4">
        <v>66275341.272146381</v>
      </c>
      <c r="I980" s="4">
        <v>65266000</v>
      </c>
      <c r="J980" s="4">
        <v>65266000</v>
      </c>
      <c r="K980" s="4">
        <v>58739400</v>
      </c>
      <c r="L980" s="4">
        <v>55889058.039961942</v>
      </c>
      <c r="M980" s="4">
        <v>45415403</v>
      </c>
      <c r="N980" s="4">
        <v>45415403</v>
      </c>
      <c r="O980" s="4">
        <v>43211610.846812561</v>
      </c>
      <c r="P980" s="4">
        <v>60501582</v>
      </c>
      <c r="Q980" s="4">
        <v>54307292.246378109</v>
      </c>
      <c r="R980" s="4">
        <v>0</v>
      </c>
      <c r="S980" s="4">
        <v>0</v>
      </c>
      <c r="T980" s="4">
        <v>62316629.460000001</v>
      </c>
      <c r="U980" s="4">
        <v>54307292.246378109</v>
      </c>
    </row>
    <row r="981" spans="1:21" x14ac:dyDescent="0.25">
      <c r="A981" s="3" t="s">
        <v>1138</v>
      </c>
      <c r="B981" s="3" t="s">
        <v>749</v>
      </c>
      <c r="C981" s="3" t="s">
        <v>1137</v>
      </c>
      <c r="D981" s="3" t="s">
        <v>978</v>
      </c>
      <c r="E981" s="2" t="s">
        <v>1145</v>
      </c>
      <c r="F981" t="s">
        <v>1965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</row>
    <row r="982" spans="1:21" x14ac:dyDescent="0.25">
      <c r="A982" s="3" t="s">
        <v>1138</v>
      </c>
      <c r="B982" s="3" t="s">
        <v>749</v>
      </c>
      <c r="C982" s="3" t="s">
        <v>1137</v>
      </c>
      <c r="D982" s="3" t="s">
        <v>978</v>
      </c>
      <c r="E982" s="2" t="s">
        <v>1146</v>
      </c>
      <c r="F982" t="s">
        <v>1966</v>
      </c>
      <c r="G982" s="4">
        <v>13000000</v>
      </c>
      <c r="H982" s="4">
        <v>13675864.072030205</v>
      </c>
      <c r="I982" s="4">
        <v>0</v>
      </c>
      <c r="J982" s="4">
        <v>0</v>
      </c>
      <c r="K982" s="4">
        <v>13000000</v>
      </c>
      <c r="L982" s="4">
        <v>12369172.216936251</v>
      </c>
      <c r="M982" s="4">
        <v>15813000</v>
      </c>
      <c r="N982" s="4">
        <v>13000000</v>
      </c>
      <c r="O982" s="4">
        <v>15045670.789724072</v>
      </c>
      <c r="P982" s="4">
        <v>13390000</v>
      </c>
      <c r="Q982" s="4">
        <v>12019101.305136168</v>
      </c>
      <c r="R982" s="4">
        <v>0</v>
      </c>
      <c r="S982" s="4">
        <v>0</v>
      </c>
      <c r="T982" s="4">
        <v>13791700</v>
      </c>
      <c r="U982" s="4">
        <v>12019101.305136167</v>
      </c>
    </row>
    <row r="983" spans="1:21" x14ac:dyDescent="0.25">
      <c r="A983" s="3" t="s">
        <v>1138</v>
      </c>
      <c r="B983" s="3" t="s">
        <v>749</v>
      </c>
      <c r="C983" s="3" t="s">
        <v>1137</v>
      </c>
      <c r="D983" s="3" t="s">
        <v>978</v>
      </c>
      <c r="E983" s="2" t="s">
        <v>1147</v>
      </c>
      <c r="F983" t="s">
        <v>1967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</row>
    <row r="984" spans="1:21" x14ac:dyDescent="0.25">
      <c r="A984" s="3" t="s">
        <v>1138</v>
      </c>
      <c r="B984" s="3" t="s">
        <v>749</v>
      </c>
      <c r="C984" s="3" t="s">
        <v>1137</v>
      </c>
      <c r="D984" s="3" t="s">
        <v>978</v>
      </c>
      <c r="E984" s="2" t="s">
        <v>1148</v>
      </c>
      <c r="F984" t="s">
        <v>1968</v>
      </c>
      <c r="G984" s="4">
        <v>2301857</v>
      </c>
      <c r="H984" s="4">
        <v>2421529.4957885565</v>
      </c>
      <c r="I984" s="4">
        <v>1857400</v>
      </c>
      <c r="J984" s="4">
        <v>1857400</v>
      </c>
      <c r="K984" s="4">
        <v>1764530</v>
      </c>
      <c r="L984" s="4">
        <v>1678905.8039961942</v>
      </c>
      <c r="M984" s="4">
        <v>0</v>
      </c>
      <c r="N984" s="4">
        <v>27477100</v>
      </c>
      <c r="O984" s="4">
        <v>0</v>
      </c>
      <c r="P984" s="4">
        <v>1817465.9</v>
      </c>
      <c r="Q984" s="4">
        <v>1631389.6019963017</v>
      </c>
      <c r="R984" s="4">
        <v>0</v>
      </c>
      <c r="S984" s="4">
        <v>0</v>
      </c>
      <c r="T984" s="4">
        <v>1871989.8770000001</v>
      </c>
      <c r="U984" s="4">
        <v>1631389.6019963017</v>
      </c>
    </row>
    <row r="985" spans="1:21" x14ac:dyDescent="0.25">
      <c r="A985" s="3" t="s">
        <v>1138</v>
      </c>
      <c r="B985" s="3" t="s">
        <v>749</v>
      </c>
      <c r="C985" s="3" t="s">
        <v>1137</v>
      </c>
      <c r="D985" s="3" t="s">
        <v>978</v>
      </c>
      <c r="E985" s="2" t="s">
        <v>1149</v>
      </c>
      <c r="F985" t="s">
        <v>1969</v>
      </c>
      <c r="G985" s="4">
        <v>14000000</v>
      </c>
      <c r="H985" s="4">
        <v>14727853.616032528</v>
      </c>
      <c r="I985" s="4">
        <v>59459000</v>
      </c>
      <c r="J985" s="4">
        <v>59459000</v>
      </c>
      <c r="K985" s="4">
        <v>59459000</v>
      </c>
      <c r="L985" s="4">
        <v>56573739.29590866</v>
      </c>
      <c r="M985" s="4">
        <v>700118191</v>
      </c>
      <c r="N985" s="4">
        <v>59817000</v>
      </c>
      <c r="O985" s="4">
        <v>666144805.8991437</v>
      </c>
      <c r="P985" s="4">
        <v>61242770</v>
      </c>
      <c r="Q985" s="4">
        <v>54972595.730930112</v>
      </c>
      <c r="R985" s="4">
        <v>0</v>
      </c>
      <c r="S985" s="4">
        <v>0</v>
      </c>
      <c r="T985" s="4">
        <v>63080053.100000001</v>
      </c>
      <c r="U985" s="4">
        <v>54972595.730930105</v>
      </c>
    </row>
    <row r="986" spans="1:21" x14ac:dyDescent="0.25">
      <c r="A986" s="3" t="s">
        <v>1138</v>
      </c>
      <c r="B986" s="3" t="s">
        <v>749</v>
      </c>
      <c r="C986" s="3" t="s">
        <v>1137</v>
      </c>
      <c r="D986" s="3" t="s">
        <v>978</v>
      </c>
      <c r="E986" s="2" t="s">
        <v>1150</v>
      </c>
      <c r="F986" t="s">
        <v>1970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</row>
    <row r="987" spans="1:21" x14ac:dyDescent="0.25">
      <c r="A987" s="3" t="s">
        <v>1138</v>
      </c>
      <c r="B987" s="3" t="s">
        <v>749</v>
      </c>
      <c r="C987" s="3" t="s">
        <v>1137</v>
      </c>
      <c r="D987" s="3" t="s">
        <v>978</v>
      </c>
      <c r="E987" s="2" t="s">
        <v>1151</v>
      </c>
      <c r="F987" t="s">
        <v>1971</v>
      </c>
      <c r="G987" s="4">
        <v>179077823</v>
      </c>
      <c r="H987" s="4">
        <v>188387997.35869879</v>
      </c>
      <c r="I987" s="4">
        <v>180226557</v>
      </c>
      <c r="J987" s="4">
        <v>180226557</v>
      </c>
      <c r="K987" s="4">
        <v>178424291.43000001</v>
      </c>
      <c r="L987" s="4">
        <v>169766214.49096099</v>
      </c>
      <c r="M987" s="4">
        <v>175587104</v>
      </c>
      <c r="N987" s="4">
        <v>175587104</v>
      </c>
      <c r="O987" s="4">
        <v>167066702.18839201</v>
      </c>
      <c r="P987" s="4">
        <v>183777020.17289999</v>
      </c>
      <c r="Q987" s="4">
        <v>164961510.30725452</v>
      </c>
      <c r="R987" s="4">
        <v>0</v>
      </c>
      <c r="S987" s="4">
        <v>0</v>
      </c>
      <c r="T987" s="4">
        <v>189290330.77808699</v>
      </c>
      <c r="U987" s="4">
        <v>164961510.30725452</v>
      </c>
    </row>
    <row r="988" spans="1:21" x14ac:dyDescent="0.25">
      <c r="A988" s="3" t="s">
        <v>1138</v>
      </c>
      <c r="B988" s="3" t="s">
        <v>749</v>
      </c>
      <c r="C988" s="3" t="s">
        <v>1137</v>
      </c>
      <c r="D988" s="3" t="s">
        <v>978</v>
      </c>
      <c r="E988" s="2" t="s">
        <v>1152</v>
      </c>
      <c r="F988" t="s">
        <v>1972</v>
      </c>
      <c r="G988" s="4">
        <v>16363869690</v>
      </c>
      <c r="H988" s="4">
        <v>17214619813.296543</v>
      </c>
      <c r="I988" s="4">
        <v>15817183141</v>
      </c>
      <c r="J988" s="4">
        <v>15817183141</v>
      </c>
      <c r="K988" s="4">
        <v>16639676664.332001</v>
      </c>
      <c r="L988" s="4">
        <v>15832232791.942911</v>
      </c>
      <c r="M988" s="4">
        <v>21804172711</v>
      </c>
      <c r="N988" s="4">
        <v>21804172711</v>
      </c>
      <c r="O988" s="4">
        <v>20746120562.321598</v>
      </c>
      <c r="P988" s="4">
        <v>17138866964.261999</v>
      </c>
      <c r="Q988" s="4">
        <v>15384150731.793619</v>
      </c>
      <c r="R988" s="4">
        <v>0</v>
      </c>
      <c r="S988" s="4">
        <v>0</v>
      </c>
      <c r="T988" s="4">
        <v>17653032973.1898</v>
      </c>
      <c r="U988" s="4">
        <v>15384150731.793566</v>
      </c>
    </row>
    <row r="989" spans="1:21" x14ac:dyDescent="0.25">
      <c r="A989" s="3" t="s">
        <v>1138</v>
      </c>
      <c r="B989" s="3" t="s">
        <v>749</v>
      </c>
      <c r="C989" s="3" t="s">
        <v>1137</v>
      </c>
      <c r="D989" s="3" t="s">
        <v>978</v>
      </c>
      <c r="E989" s="2" t="s">
        <v>1153</v>
      </c>
      <c r="F989" t="s">
        <v>1973</v>
      </c>
      <c r="G989" s="4">
        <v>11379851</v>
      </c>
      <c r="H989" s="4">
        <v>11971484.264304385</v>
      </c>
      <c r="I989" s="4">
        <v>11634735</v>
      </c>
      <c r="J989" s="4">
        <v>11634735</v>
      </c>
      <c r="K989" s="4">
        <v>11402040.300000001</v>
      </c>
      <c r="L989" s="4">
        <v>10848753.853472883</v>
      </c>
      <c r="M989" s="4">
        <v>11497130</v>
      </c>
      <c r="N989" s="4">
        <v>0</v>
      </c>
      <c r="O989" s="4">
        <v>10939229.305423405</v>
      </c>
      <c r="P989" s="4">
        <v>11744101.509</v>
      </c>
      <c r="Q989" s="4">
        <v>10541713.650072707</v>
      </c>
      <c r="R989" s="4">
        <v>0</v>
      </c>
      <c r="S989" s="4">
        <v>0</v>
      </c>
      <c r="T989" s="4">
        <v>12096424.554269999</v>
      </c>
      <c r="U989" s="4">
        <v>10541713.650072705</v>
      </c>
    </row>
    <row r="990" spans="1:21" x14ac:dyDescent="0.25">
      <c r="A990" s="3" t="s">
        <v>1138</v>
      </c>
      <c r="B990" s="3" t="s">
        <v>749</v>
      </c>
      <c r="C990" s="3" t="s">
        <v>1137</v>
      </c>
      <c r="D990" s="3" t="s">
        <v>978</v>
      </c>
      <c r="E990" s="2" t="s">
        <v>1154</v>
      </c>
      <c r="F990" t="s">
        <v>1974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2326200</v>
      </c>
      <c r="N990" s="4">
        <v>0</v>
      </c>
      <c r="O990" s="4">
        <v>2213320.6470028544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</row>
    <row r="991" spans="1:21" x14ac:dyDescent="0.25">
      <c r="A991" s="3" t="s">
        <v>1138</v>
      </c>
      <c r="B991" s="3" t="s">
        <v>749</v>
      </c>
      <c r="C991" s="3" t="s">
        <v>1137</v>
      </c>
      <c r="D991" s="3" t="s">
        <v>978</v>
      </c>
      <c r="E991" s="2" t="s">
        <v>1155</v>
      </c>
      <c r="F991" t="s">
        <v>1975</v>
      </c>
      <c r="G991" s="4">
        <v>58574020</v>
      </c>
      <c r="H991" s="4">
        <v>61619256.590182975</v>
      </c>
      <c r="I991" s="4">
        <v>160724625</v>
      </c>
      <c r="J991" s="4">
        <v>160724625</v>
      </c>
      <c r="K991" s="4">
        <v>169082305.5</v>
      </c>
      <c r="L991" s="4">
        <v>160877550.42816365</v>
      </c>
      <c r="M991" s="4">
        <v>150662333</v>
      </c>
      <c r="N991" s="4">
        <v>150662333</v>
      </c>
      <c r="O991" s="4">
        <v>143351411.0371075</v>
      </c>
      <c r="P991" s="4">
        <v>174154774.66499999</v>
      </c>
      <c r="Q991" s="4">
        <v>156324412.20849863</v>
      </c>
      <c r="R991" s="4">
        <v>0</v>
      </c>
      <c r="S991" s="4">
        <v>0</v>
      </c>
      <c r="T991" s="4">
        <v>179379417.90494999</v>
      </c>
      <c r="U991" s="4">
        <v>156324412.20849863</v>
      </c>
    </row>
    <row r="992" spans="1:21" x14ac:dyDescent="0.25">
      <c r="A992" s="3" t="s">
        <v>1158</v>
      </c>
      <c r="B992" s="3" t="s">
        <v>812</v>
      </c>
      <c r="C992" s="3" t="s">
        <v>1157</v>
      </c>
      <c r="D992" s="3" t="s">
        <v>978</v>
      </c>
      <c r="E992" s="2" t="s">
        <v>1156</v>
      </c>
      <c r="F992" t="s">
        <v>1958</v>
      </c>
      <c r="G992" s="4">
        <v>12532800</v>
      </c>
      <c r="H992" s="4">
        <v>13184374.557072319</v>
      </c>
      <c r="I992" s="4">
        <v>13428000</v>
      </c>
      <c r="J992" s="4">
        <v>13428000</v>
      </c>
      <c r="K992" s="4">
        <v>13861724.4</v>
      </c>
      <c r="L992" s="4">
        <v>13189081.255946718</v>
      </c>
      <c r="M992" s="4">
        <v>0</v>
      </c>
      <c r="N992" s="4">
        <v>306504381</v>
      </c>
      <c r="O992" s="4">
        <v>0</v>
      </c>
      <c r="P992" s="4">
        <v>14277576.131999999</v>
      </c>
      <c r="Q992" s="4">
        <v>12815805.371344451</v>
      </c>
      <c r="R992" s="4">
        <v>0</v>
      </c>
      <c r="S992" s="4">
        <v>0</v>
      </c>
      <c r="T992" s="4">
        <v>14705903.415960001</v>
      </c>
      <c r="U992" s="4">
        <v>12815805.371344451</v>
      </c>
    </row>
    <row r="993" spans="1:21" x14ac:dyDescent="0.25">
      <c r="A993" s="3" t="s">
        <v>1158</v>
      </c>
      <c r="B993" s="3" t="s">
        <v>812</v>
      </c>
      <c r="C993" s="3" t="s">
        <v>1157</v>
      </c>
      <c r="D993" s="3" t="s">
        <v>978</v>
      </c>
      <c r="E993" s="2" t="s">
        <v>1159</v>
      </c>
      <c r="F993" t="s">
        <v>1959</v>
      </c>
      <c r="G993" s="4">
        <v>132400000</v>
      </c>
      <c r="H993" s="4">
        <v>139283415.62590763</v>
      </c>
      <c r="I993" s="4">
        <v>120000000</v>
      </c>
      <c r="J993" s="4">
        <v>120000000</v>
      </c>
      <c r="K993" s="4">
        <v>123876000</v>
      </c>
      <c r="L993" s="4">
        <v>117864890.58039962</v>
      </c>
      <c r="M993" s="4">
        <v>203000000</v>
      </c>
      <c r="N993" s="4">
        <v>203000000</v>
      </c>
      <c r="O993" s="4">
        <v>193149381.54138914</v>
      </c>
      <c r="P993" s="4">
        <v>127592280</v>
      </c>
      <c r="Q993" s="4">
        <v>114529091.7903883</v>
      </c>
      <c r="R993" s="4">
        <v>0</v>
      </c>
      <c r="S993" s="4">
        <v>0</v>
      </c>
      <c r="T993" s="4">
        <v>131420048.40000001</v>
      </c>
      <c r="U993" s="4">
        <v>114529091.7903883</v>
      </c>
    </row>
    <row r="994" spans="1:21" x14ac:dyDescent="0.25">
      <c r="A994" s="3" t="s">
        <v>1158</v>
      </c>
      <c r="B994" s="3" t="s">
        <v>812</v>
      </c>
      <c r="C994" s="3" t="s">
        <v>1157</v>
      </c>
      <c r="D994" s="3" t="s">
        <v>978</v>
      </c>
      <c r="E994" s="2" t="s">
        <v>1160</v>
      </c>
      <c r="F994" t="s">
        <v>1960</v>
      </c>
      <c r="G994" s="4">
        <v>166594610</v>
      </c>
      <c r="H994" s="4">
        <v>175255787.80714491</v>
      </c>
      <c r="I994" s="4">
        <v>162339632</v>
      </c>
      <c r="J994" s="4">
        <v>162339632</v>
      </c>
      <c r="K994" s="4">
        <v>167583202.11359999</v>
      </c>
      <c r="L994" s="4">
        <v>159451191.35451949</v>
      </c>
      <c r="M994" s="4">
        <v>0</v>
      </c>
      <c r="N994" s="4">
        <v>0</v>
      </c>
      <c r="O994" s="4">
        <v>0</v>
      </c>
      <c r="P994" s="4">
        <v>172610698.177008</v>
      </c>
      <c r="Q994" s="4">
        <v>154938421.78788215</v>
      </c>
      <c r="R994" s="4">
        <v>0</v>
      </c>
      <c r="S994" s="4">
        <v>0</v>
      </c>
      <c r="T994" s="4">
        <v>177789019.122318</v>
      </c>
      <c r="U994" s="4">
        <v>154938421.78788194</v>
      </c>
    </row>
    <row r="995" spans="1:21" x14ac:dyDescent="0.25">
      <c r="A995" s="3" t="s">
        <v>1158</v>
      </c>
      <c r="B995" s="3" t="s">
        <v>812</v>
      </c>
      <c r="C995" s="3" t="s">
        <v>1157</v>
      </c>
      <c r="D995" s="3" t="s">
        <v>978</v>
      </c>
      <c r="E995" s="2" t="s">
        <v>1161</v>
      </c>
      <c r="F995" t="s">
        <v>1961</v>
      </c>
      <c r="G995" s="4">
        <v>73047590</v>
      </c>
      <c r="H995" s="4">
        <v>76845300.894568682</v>
      </c>
      <c r="I995" s="4">
        <v>110319200</v>
      </c>
      <c r="J995" s="4">
        <v>110319200</v>
      </c>
      <c r="K995" s="4">
        <v>113882510.16</v>
      </c>
      <c r="L995" s="4">
        <v>108356336.97431017</v>
      </c>
      <c r="M995" s="4">
        <v>0</v>
      </c>
      <c r="N995" s="4">
        <v>0</v>
      </c>
      <c r="O995" s="4">
        <v>0</v>
      </c>
      <c r="P995" s="4">
        <v>117298985.4648</v>
      </c>
      <c r="Q995" s="4">
        <v>105289648.19201837</v>
      </c>
      <c r="R995" s="4">
        <v>0</v>
      </c>
      <c r="S995" s="4">
        <v>0</v>
      </c>
      <c r="T995" s="4">
        <v>120817955.028744</v>
      </c>
      <c r="U995" s="4">
        <v>105289648.19201837</v>
      </c>
    </row>
    <row r="996" spans="1:21" x14ac:dyDescent="0.25">
      <c r="A996" s="3" t="s">
        <v>1158</v>
      </c>
      <c r="B996" s="3" t="s">
        <v>812</v>
      </c>
      <c r="C996" s="3" t="s">
        <v>1157</v>
      </c>
      <c r="D996" s="3" t="s">
        <v>978</v>
      </c>
      <c r="E996" s="2" t="s">
        <v>1162</v>
      </c>
      <c r="F996" t="s">
        <v>1962</v>
      </c>
      <c r="G996" s="4">
        <v>23351652</v>
      </c>
      <c r="H996" s="4">
        <v>24565693.739180945</v>
      </c>
      <c r="I996" s="4">
        <v>19461700</v>
      </c>
      <c r="J996" s="4">
        <v>19461700</v>
      </c>
      <c r="K996" s="4">
        <v>20090312.91</v>
      </c>
      <c r="L996" s="4">
        <v>19115426.175071359</v>
      </c>
      <c r="M996" s="4">
        <v>0</v>
      </c>
      <c r="N996" s="4">
        <v>0</v>
      </c>
      <c r="O996" s="4">
        <v>0</v>
      </c>
      <c r="P996" s="4">
        <v>20693022.2973</v>
      </c>
      <c r="Q996" s="4">
        <v>18574423.547474999</v>
      </c>
      <c r="R996" s="4">
        <v>0</v>
      </c>
      <c r="S996" s="4">
        <v>0</v>
      </c>
      <c r="T996" s="4">
        <v>21313812.966219001</v>
      </c>
      <c r="U996" s="4">
        <v>18574423.547474999</v>
      </c>
    </row>
    <row r="997" spans="1:21" x14ac:dyDescent="0.25">
      <c r="A997" s="3" t="s">
        <v>1158</v>
      </c>
      <c r="B997" s="3" t="s">
        <v>812</v>
      </c>
      <c r="C997" s="3" t="s">
        <v>1157</v>
      </c>
      <c r="D997" s="3" t="s">
        <v>978</v>
      </c>
      <c r="E997" s="2" t="s">
        <v>1163</v>
      </c>
      <c r="F997" t="s">
        <v>1963</v>
      </c>
      <c r="G997" s="4">
        <v>18305088</v>
      </c>
      <c r="H997" s="4">
        <v>19256761.178042404</v>
      </c>
      <c r="I997" s="4">
        <v>6489044</v>
      </c>
      <c r="J997" s="4">
        <v>6489044</v>
      </c>
      <c r="K997" s="4">
        <v>6698640.1211999999</v>
      </c>
      <c r="L997" s="4">
        <v>6373587.1752616549</v>
      </c>
      <c r="M997" s="4">
        <v>2812724191</v>
      </c>
      <c r="N997" s="4">
        <v>3014573</v>
      </c>
      <c r="O997" s="4">
        <v>2676236147.4785919</v>
      </c>
      <c r="P997" s="4">
        <v>6899599.3248359999</v>
      </c>
      <c r="Q997" s="4">
        <v>6193202.632565571</v>
      </c>
      <c r="R997" s="4">
        <v>2325105000</v>
      </c>
      <c r="S997" s="4">
        <v>2087055454.8228998</v>
      </c>
      <c r="T997" s="4">
        <v>7106587.3045810796</v>
      </c>
      <c r="U997" s="4">
        <v>6193202.6325655701</v>
      </c>
    </row>
    <row r="998" spans="1:21" x14ac:dyDescent="0.25">
      <c r="A998" s="3" t="s">
        <v>1158</v>
      </c>
      <c r="B998" s="3" t="s">
        <v>812</v>
      </c>
      <c r="C998" s="3" t="s">
        <v>1157</v>
      </c>
      <c r="D998" s="3" t="s">
        <v>978</v>
      </c>
      <c r="E998" s="2" t="s">
        <v>1164</v>
      </c>
      <c r="F998" t="s">
        <v>1964</v>
      </c>
      <c r="G998" s="4">
        <v>460738645</v>
      </c>
      <c r="H998" s="4">
        <v>484692237.05779839</v>
      </c>
      <c r="I998" s="4">
        <v>441153968</v>
      </c>
      <c r="J998" s="4">
        <v>441153968</v>
      </c>
      <c r="K998" s="4">
        <v>436742428.31999999</v>
      </c>
      <c r="L998" s="4">
        <v>415549408.48715508</v>
      </c>
      <c r="M998" s="4">
        <v>178733664</v>
      </c>
      <c r="N998" s="4">
        <v>424809177</v>
      </c>
      <c r="O998" s="4">
        <v>170060574.69077069</v>
      </c>
      <c r="P998" s="4">
        <v>434558716.17839998</v>
      </c>
      <c r="Q998" s="4">
        <v>390067605.1365276</v>
      </c>
      <c r="R998" s="4">
        <v>0</v>
      </c>
      <c r="S998" s="4">
        <v>0</v>
      </c>
      <c r="T998" s="4">
        <v>432385922.59750801</v>
      </c>
      <c r="U998" s="4">
        <v>376812880.69014078</v>
      </c>
    </row>
    <row r="999" spans="1:21" x14ac:dyDescent="0.25">
      <c r="A999" s="3" t="s">
        <v>1158</v>
      </c>
      <c r="B999" s="3" t="s">
        <v>812</v>
      </c>
      <c r="C999" s="3" t="s">
        <v>1157</v>
      </c>
      <c r="D999" s="3" t="s">
        <v>978</v>
      </c>
      <c r="E999" s="2" t="s">
        <v>1165</v>
      </c>
      <c r="F999" t="s">
        <v>1965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</row>
    <row r="1000" spans="1:21" x14ac:dyDescent="0.25">
      <c r="A1000" s="3" t="s">
        <v>1158</v>
      </c>
      <c r="B1000" s="3" t="s">
        <v>812</v>
      </c>
      <c r="C1000" s="3" t="s">
        <v>1157</v>
      </c>
      <c r="D1000" s="3" t="s">
        <v>978</v>
      </c>
      <c r="E1000" s="2" t="s">
        <v>1166</v>
      </c>
      <c r="F1000" t="s">
        <v>1966</v>
      </c>
      <c r="G1000" s="4">
        <v>397307620</v>
      </c>
      <c r="H1000" s="4">
        <v>417963461.99244839</v>
      </c>
      <c r="I1000" s="4">
        <v>163786843</v>
      </c>
      <c r="J1000" s="4">
        <v>163786843</v>
      </c>
      <c r="K1000" s="4">
        <v>160511106.13999999</v>
      </c>
      <c r="L1000" s="4">
        <v>152722270.35204566</v>
      </c>
      <c r="M1000" s="4">
        <v>164007585</v>
      </c>
      <c r="N1000" s="4">
        <v>89007655</v>
      </c>
      <c r="O1000" s="4">
        <v>156049081.82683158</v>
      </c>
      <c r="P1000" s="4">
        <v>158905995.07859999</v>
      </c>
      <c r="Q1000" s="4">
        <v>142636837.40426904</v>
      </c>
      <c r="R1000" s="4">
        <v>0</v>
      </c>
      <c r="S1000" s="4">
        <v>0</v>
      </c>
      <c r="T1000" s="4">
        <v>158111465.10320699</v>
      </c>
      <c r="U1000" s="4">
        <v>137789954.57985213</v>
      </c>
    </row>
    <row r="1001" spans="1:21" x14ac:dyDescent="0.25">
      <c r="A1001" s="3" t="s">
        <v>1158</v>
      </c>
      <c r="B1001" s="3" t="s">
        <v>812</v>
      </c>
      <c r="C1001" s="3" t="s">
        <v>1157</v>
      </c>
      <c r="D1001" s="3" t="s">
        <v>978</v>
      </c>
      <c r="E1001" s="2" t="s">
        <v>1167</v>
      </c>
      <c r="F1001" t="s">
        <v>1967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</row>
    <row r="1002" spans="1:21" x14ac:dyDescent="0.25">
      <c r="A1002" s="3" t="s">
        <v>1158</v>
      </c>
      <c r="B1002" s="3" t="s">
        <v>812</v>
      </c>
      <c r="C1002" s="3" t="s">
        <v>1157</v>
      </c>
      <c r="D1002" s="3" t="s">
        <v>978</v>
      </c>
      <c r="E1002" s="2" t="s">
        <v>1168</v>
      </c>
      <c r="F1002" t="s">
        <v>1968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</row>
    <row r="1003" spans="1:21" x14ac:dyDescent="0.25">
      <c r="A1003" s="3" t="s">
        <v>1158</v>
      </c>
      <c r="B1003" s="3" t="s">
        <v>812</v>
      </c>
      <c r="C1003" s="3" t="s">
        <v>1157</v>
      </c>
      <c r="D1003" s="3" t="s">
        <v>978</v>
      </c>
      <c r="E1003" s="2" t="s">
        <v>1169</v>
      </c>
      <c r="F1003" t="s">
        <v>1969</v>
      </c>
      <c r="G1003" s="4">
        <v>1018738044</v>
      </c>
      <c r="H1003" s="4">
        <v>1071701770.365379</v>
      </c>
      <c r="I1003" s="4">
        <v>649747227</v>
      </c>
      <c r="J1003" s="4">
        <v>649747227</v>
      </c>
      <c r="K1003" s="4">
        <v>670734062.43210006</v>
      </c>
      <c r="L1003" s="4">
        <v>638186548.46060896</v>
      </c>
      <c r="M1003" s="4">
        <v>25000000</v>
      </c>
      <c r="N1003" s="4">
        <v>1415220669</v>
      </c>
      <c r="O1003" s="4">
        <v>23786869.64795433</v>
      </c>
      <c r="P1003" s="4">
        <v>690856084.30506301</v>
      </c>
      <c r="Q1003" s="4">
        <v>620124665.0136106</v>
      </c>
      <c r="R1003" s="4">
        <v>0</v>
      </c>
      <c r="S1003" s="4">
        <v>0</v>
      </c>
      <c r="T1003" s="4">
        <v>711581766.83421504</v>
      </c>
      <c r="U1003" s="4">
        <v>620124665.0136106</v>
      </c>
    </row>
    <row r="1004" spans="1:21" x14ac:dyDescent="0.25">
      <c r="A1004" s="3" t="s">
        <v>1158</v>
      </c>
      <c r="B1004" s="3" t="s">
        <v>812</v>
      </c>
      <c r="C1004" s="3" t="s">
        <v>1157</v>
      </c>
      <c r="D1004" s="3" t="s">
        <v>978</v>
      </c>
      <c r="E1004" s="2" t="s">
        <v>1170</v>
      </c>
      <c r="F1004" t="s">
        <v>1970</v>
      </c>
      <c r="G1004" s="4">
        <v>18892489</v>
      </c>
      <c r="H1004" s="4">
        <v>19874700.888178911</v>
      </c>
      <c r="I1004" s="4">
        <v>21438300</v>
      </c>
      <c r="J1004" s="4">
        <v>21438300</v>
      </c>
      <c r="K1004" s="4">
        <v>22130757.09</v>
      </c>
      <c r="L1004" s="4">
        <v>21056857.364414841</v>
      </c>
      <c r="M1004" s="4">
        <v>1135620068</v>
      </c>
      <c r="N1004" s="4">
        <v>23667600</v>
      </c>
      <c r="O1004" s="4">
        <v>1080513861.0846813</v>
      </c>
      <c r="P1004" s="4">
        <v>22794679.802700002</v>
      </c>
      <c r="Q1004" s="4">
        <v>20460908.57108235</v>
      </c>
      <c r="R1004" s="4">
        <v>0</v>
      </c>
      <c r="S1004" s="4">
        <v>0</v>
      </c>
      <c r="T1004" s="4">
        <v>23478520.196780998</v>
      </c>
      <c r="U1004" s="4">
        <v>20460908.571082342</v>
      </c>
    </row>
    <row r="1005" spans="1:21" x14ac:dyDescent="0.25">
      <c r="A1005" s="3" t="s">
        <v>1158</v>
      </c>
      <c r="B1005" s="3" t="s">
        <v>812</v>
      </c>
      <c r="C1005" s="3" t="s">
        <v>1157</v>
      </c>
      <c r="D1005" s="3" t="s">
        <v>978</v>
      </c>
      <c r="E1005" s="2" t="s">
        <v>1171</v>
      </c>
      <c r="F1005" t="s">
        <v>1971</v>
      </c>
      <c r="G1005" s="4">
        <v>1832745886</v>
      </c>
      <c r="H1005" s="4">
        <v>1928029508.8852744</v>
      </c>
      <c r="I1005" s="4">
        <v>1829647770</v>
      </c>
      <c r="J1005" s="4">
        <v>1829647770</v>
      </c>
      <c r="K1005" s="4">
        <v>1827818122.23</v>
      </c>
      <c r="L1005" s="4">
        <v>1739122856.5461464</v>
      </c>
      <c r="M1005" s="4">
        <v>886278772</v>
      </c>
      <c r="N1005" s="4">
        <v>1388864362</v>
      </c>
      <c r="O1005" s="4">
        <v>843271904.85252142</v>
      </c>
      <c r="P1005" s="4">
        <v>1825990304.10777</v>
      </c>
      <c r="Q1005" s="4">
        <v>1639041258.197736</v>
      </c>
      <c r="R1005" s="4">
        <v>0</v>
      </c>
      <c r="S1005" s="4">
        <v>0</v>
      </c>
      <c r="T1005" s="4">
        <v>1824164313.8036599</v>
      </c>
      <c r="U1005" s="4">
        <v>1589710890.2325594</v>
      </c>
    </row>
    <row r="1006" spans="1:21" x14ac:dyDescent="0.25">
      <c r="A1006" s="3" t="s">
        <v>1158</v>
      </c>
      <c r="B1006" s="3" t="s">
        <v>812</v>
      </c>
      <c r="C1006" s="3" t="s">
        <v>1157</v>
      </c>
      <c r="D1006" s="3" t="s">
        <v>978</v>
      </c>
      <c r="E1006" s="2" t="s">
        <v>1172</v>
      </c>
      <c r="F1006" t="s">
        <v>1972</v>
      </c>
      <c r="G1006" s="4">
        <v>29524231001</v>
      </c>
      <c r="H1006" s="4">
        <v>31059182307.761253</v>
      </c>
      <c r="I1006" s="4">
        <v>26781473393</v>
      </c>
      <c r="J1006" s="4">
        <v>26781473393</v>
      </c>
      <c r="K1006" s="4">
        <v>28174110009.436001</v>
      </c>
      <c r="L1006" s="4">
        <v>26806955289.663177</v>
      </c>
      <c r="M1006" s="4">
        <v>47938750393</v>
      </c>
      <c r="N1006" s="4">
        <v>47938750393</v>
      </c>
      <c r="O1006" s="4">
        <v>45612512267.36441</v>
      </c>
      <c r="P1006" s="4">
        <v>29089768584.742699</v>
      </c>
      <c r="Q1006" s="4">
        <v>26111491826.959675</v>
      </c>
      <c r="R1006" s="4">
        <v>0</v>
      </c>
      <c r="S1006" s="4">
        <v>0</v>
      </c>
      <c r="T1006" s="4">
        <v>29962461642.285</v>
      </c>
      <c r="U1006" s="4">
        <v>26111491826.959694</v>
      </c>
    </row>
    <row r="1007" spans="1:21" x14ac:dyDescent="0.25">
      <c r="A1007" s="3" t="s">
        <v>1158</v>
      </c>
      <c r="B1007" s="3" t="s">
        <v>812</v>
      </c>
      <c r="C1007" s="3" t="s">
        <v>1157</v>
      </c>
      <c r="D1007" s="3" t="s">
        <v>978</v>
      </c>
      <c r="E1007" s="2" t="s">
        <v>1173</v>
      </c>
      <c r="F1007" t="s">
        <v>1973</v>
      </c>
      <c r="G1007" s="4">
        <v>9546574</v>
      </c>
      <c r="H1007" s="4">
        <v>10042896.029044436</v>
      </c>
      <c r="I1007" s="4">
        <v>12694259</v>
      </c>
      <c r="J1007" s="4">
        <v>12694259</v>
      </c>
      <c r="K1007" s="4">
        <v>13104283.5657</v>
      </c>
      <c r="L1007" s="4">
        <v>12468395.400285441</v>
      </c>
      <c r="M1007" s="4">
        <v>7500829</v>
      </c>
      <c r="N1007" s="4">
        <v>0</v>
      </c>
      <c r="O1007" s="4">
        <v>7136849.6669838252</v>
      </c>
      <c r="P1007" s="4">
        <v>13497412.072671</v>
      </c>
      <c r="Q1007" s="4">
        <v>12115516.285183024</v>
      </c>
      <c r="R1007" s="4">
        <v>0</v>
      </c>
      <c r="S1007" s="4">
        <v>0</v>
      </c>
      <c r="T1007" s="4">
        <v>13902334.434851101</v>
      </c>
      <c r="U1007" s="4">
        <v>12115516.285182998</v>
      </c>
    </row>
    <row r="1008" spans="1:21" x14ac:dyDescent="0.25">
      <c r="A1008" s="3" t="s">
        <v>1158</v>
      </c>
      <c r="B1008" s="3" t="s">
        <v>812</v>
      </c>
      <c r="C1008" s="3" t="s">
        <v>1157</v>
      </c>
      <c r="D1008" s="3" t="s">
        <v>978</v>
      </c>
      <c r="E1008" s="2" t="s">
        <v>1174</v>
      </c>
      <c r="F1008" t="s">
        <v>1974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</row>
    <row r="1009" spans="1:21" x14ac:dyDescent="0.25">
      <c r="A1009" s="3" t="s">
        <v>1158</v>
      </c>
      <c r="B1009" s="3" t="s">
        <v>812</v>
      </c>
      <c r="C1009" s="3" t="s">
        <v>1157</v>
      </c>
      <c r="D1009" s="3" t="s">
        <v>978</v>
      </c>
      <c r="E1009" s="2" t="s">
        <v>1175</v>
      </c>
      <c r="F1009" t="s">
        <v>1975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99145203</v>
      </c>
      <c r="N1009" s="4">
        <v>99145203</v>
      </c>
      <c r="O1009" s="4">
        <v>94334160.799238816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</row>
    <row r="1010" spans="1:21" x14ac:dyDescent="0.25">
      <c r="A1010" s="3" t="s">
        <v>1178</v>
      </c>
      <c r="B1010" s="3" t="s">
        <v>749</v>
      </c>
      <c r="C1010" s="3" t="s">
        <v>1177</v>
      </c>
      <c r="D1010" s="3" t="s">
        <v>978</v>
      </c>
      <c r="E1010" s="2" t="s">
        <v>1176</v>
      </c>
      <c r="F1010" t="s">
        <v>1958</v>
      </c>
      <c r="G1010" s="4"/>
      <c r="H1010" s="4"/>
      <c r="I1010" s="4"/>
      <c r="J1010" s="4"/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</row>
    <row r="1011" spans="1:21" x14ac:dyDescent="0.25">
      <c r="A1011" s="3" t="s">
        <v>1178</v>
      </c>
      <c r="B1011" s="3" t="s">
        <v>749</v>
      </c>
      <c r="C1011" s="3" t="s">
        <v>1177</v>
      </c>
      <c r="D1011" s="3" t="s">
        <v>978</v>
      </c>
      <c r="E1011" s="2" t="s">
        <v>1179</v>
      </c>
      <c r="F1011" t="s">
        <v>1959</v>
      </c>
      <c r="G1011" s="4">
        <v>43655000</v>
      </c>
      <c r="H1011" s="4">
        <v>45924603.543421432</v>
      </c>
      <c r="I1011" s="4">
        <v>0</v>
      </c>
      <c r="J1011" s="4">
        <v>0</v>
      </c>
      <c r="K1011" s="4">
        <v>0</v>
      </c>
      <c r="L1011" s="4">
        <v>0</v>
      </c>
      <c r="M1011" s="4">
        <v>26022400</v>
      </c>
      <c r="N1011" s="4">
        <v>26022400</v>
      </c>
      <c r="O1011" s="4">
        <v>24759657.469077069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</row>
    <row r="1012" spans="1:21" x14ac:dyDescent="0.25">
      <c r="A1012" s="3" t="s">
        <v>1178</v>
      </c>
      <c r="B1012" s="3" t="s">
        <v>749</v>
      </c>
      <c r="C1012" s="3" t="s">
        <v>1177</v>
      </c>
      <c r="D1012" s="3" t="s">
        <v>978</v>
      </c>
      <c r="E1012" s="2" t="s">
        <v>1180</v>
      </c>
      <c r="F1012" t="s">
        <v>1960</v>
      </c>
      <c r="G1012" s="4">
        <v>50972000</v>
      </c>
      <c r="H1012" s="4">
        <v>53622011.036886431</v>
      </c>
      <c r="I1012" s="4">
        <v>26807073</v>
      </c>
      <c r="J1012" s="4">
        <v>26807073</v>
      </c>
      <c r="K1012" s="4">
        <v>28018752.6996</v>
      </c>
      <c r="L1012" s="4">
        <v>26659136.726546146</v>
      </c>
      <c r="M1012" s="4">
        <v>50896321</v>
      </c>
      <c r="N1012" s="4">
        <v>65000</v>
      </c>
      <c r="O1012" s="4">
        <v>48426566.127497621</v>
      </c>
      <c r="P1012" s="4">
        <v>28901343.409637399</v>
      </c>
      <c r="Q1012" s="4">
        <v>25942358.050407875</v>
      </c>
      <c r="R1012" s="4">
        <v>0</v>
      </c>
      <c r="S1012" s="4">
        <v>0</v>
      </c>
      <c r="T1012" s="4">
        <v>29768383.711926501</v>
      </c>
      <c r="U1012" s="4">
        <v>25942358.050407857</v>
      </c>
    </row>
    <row r="1013" spans="1:21" x14ac:dyDescent="0.25">
      <c r="A1013" s="3" t="s">
        <v>1178</v>
      </c>
      <c r="B1013" s="3" t="s">
        <v>749</v>
      </c>
      <c r="C1013" s="3" t="s">
        <v>1177</v>
      </c>
      <c r="D1013" s="3" t="s">
        <v>978</v>
      </c>
      <c r="E1013" s="2" t="s">
        <v>1181</v>
      </c>
      <c r="F1013" t="s">
        <v>1961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</row>
    <row r="1014" spans="1:21" x14ac:dyDescent="0.25">
      <c r="A1014" s="3" t="s">
        <v>1178</v>
      </c>
      <c r="B1014" s="3" t="s">
        <v>749</v>
      </c>
      <c r="C1014" s="3" t="s">
        <v>1177</v>
      </c>
      <c r="D1014" s="3" t="s">
        <v>978</v>
      </c>
      <c r="E1014" s="2" t="s">
        <v>1182</v>
      </c>
      <c r="F1014" t="s">
        <v>1962</v>
      </c>
      <c r="G1014" s="4"/>
      <c r="H1014" s="4"/>
      <c r="I1014" s="4"/>
      <c r="J1014" s="4"/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</row>
    <row r="1015" spans="1:21" x14ac:dyDescent="0.25">
      <c r="A1015" s="3" t="s">
        <v>1178</v>
      </c>
      <c r="B1015" s="3" t="s">
        <v>749</v>
      </c>
      <c r="C1015" s="3" t="s">
        <v>1177</v>
      </c>
      <c r="D1015" s="3" t="s">
        <v>978</v>
      </c>
      <c r="E1015" s="2" t="s">
        <v>1183</v>
      </c>
      <c r="F1015" t="s">
        <v>1963</v>
      </c>
      <c r="G1015" s="4">
        <v>3679383</v>
      </c>
      <c r="H1015" s="4">
        <v>3870672.444379901</v>
      </c>
      <c r="I1015" s="4">
        <v>2276826</v>
      </c>
      <c r="J1015" s="4">
        <v>2276826</v>
      </c>
      <c r="K1015" s="4">
        <v>2049143.4</v>
      </c>
      <c r="L1015" s="4">
        <v>1949708.2778306373</v>
      </c>
      <c r="M1015" s="4">
        <v>7921880</v>
      </c>
      <c r="N1015" s="4">
        <v>1825376</v>
      </c>
      <c r="O1015" s="4">
        <v>7537469.0770694576</v>
      </c>
      <c r="P1015" s="4">
        <v>1844229.06</v>
      </c>
      <c r="Q1015" s="4">
        <v>1655412.6887241262</v>
      </c>
      <c r="R1015" s="4">
        <v>21103000</v>
      </c>
      <c r="S1015" s="4">
        <v>18942426.799274724</v>
      </c>
      <c r="T1015" s="4">
        <v>1659806.1540000001</v>
      </c>
      <c r="U1015" s="4">
        <v>1446477.106652149</v>
      </c>
    </row>
    <row r="1016" spans="1:21" x14ac:dyDescent="0.25">
      <c r="A1016" s="3" t="s">
        <v>1178</v>
      </c>
      <c r="B1016" s="3" t="s">
        <v>749</v>
      </c>
      <c r="C1016" s="3" t="s">
        <v>1177</v>
      </c>
      <c r="D1016" s="3" t="s">
        <v>978</v>
      </c>
      <c r="E1016" s="2" t="s">
        <v>1184</v>
      </c>
      <c r="F1016" t="s">
        <v>1964</v>
      </c>
      <c r="G1016" s="4">
        <v>158815895</v>
      </c>
      <c r="H1016" s="4">
        <v>167072660.96137089</v>
      </c>
      <c r="I1016" s="4">
        <v>296912389</v>
      </c>
      <c r="J1016" s="4">
        <v>296912389</v>
      </c>
      <c r="K1016" s="4">
        <v>310332828.98280001</v>
      </c>
      <c r="L1016" s="4">
        <v>295273862.01979065</v>
      </c>
      <c r="M1016" s="4">
        <v>0</v>
      </c>
      <c r="N1016" s="4">
        <v>50845990</v>
      </c>
      <c r="O1016" s="4">
        <v>0</v>
      </c>
      <c r="P1016" s="4">
        <v>320108313.09575802</v>
      </c>
      <c r="Q1016" s="4">
        <v>287334894.97491878</v>
      </c>
      <c r="R1016" s="4">
        <v>0</v>
      </c>
      <c r="S1016" s="4">
        <v>0</v>
      </c>
      <c r="T1016" s="4">
        <v>329711562.48863101</v>
      </c>
      <c r="U1016" s="4">
        <v>287334894.97491896</v>
      </c>
    </row>
    <row r="1017" spans="1:21" x14ac:dyDescent="0.25">
      <c r="A1017" s="3" t="s">
        <v>1178</v>
      </c>
      <c r="B1017" s="3" t="s">
        <v>749</v>
      </c>
      <c r="C1017" s="3" t="s">
        <v>1177</v>
      </c>
      <c r="D1017" s="3" t="s">
        <v>978</v>
      </c>
      <c r="E1017" s="2" t="s">
        <v>1185</v>
      </c>
      <c r="F1017" t="s">
        <v>1965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</row>
    <row r="1018" spans="1:21" x14ac:dyDescent="0.25">
      <c r="A1018" s="3" t="s">
        <v>1178</v>
      </c>
      <c r="B1018" s="3" t="s">
        <v>749</v>
      </c>
      <c r="C1018" s="3" t="s">
        <v>1177</v>
      </c>
      <c r="D1018" s="3" t="s">
        <v>978</v>
      </c>
      <c r="E1018" s="2" t="s">
        <v>1186</v>
      </c>
      <c r="F1018" t="s">
        <v>1966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</row>
    <row r="1019" spans="1:21" x14ac:dyDescent="0.25">
      <c r="A1019" s="3" t="s">
        <v>1178</v>
      </c>
      <c r="B1019" s="3" t="s">
        <v>749</v>
      </c>
      <c r="C1019" s="3" t="s">
        <v>1177</v>
      </c>
      <c r="D1019" s="3" t="s">
        <v>978</v>
      </c>
      <c r="E1019" s="2" t="s">
        <v>1187</v>
      </c>
      <c r="F1019" t="s">
        <v>1967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</row>
    <row r="1020" spans="1:21" x14ac:dyDescent="0.25">
      <c r="A1020" s="3" t="s">
        <v>1178</v>
      </c>
      <c r="B1020" s="3" t="s">
        <v>749</v>
      </c>
      <c r="C1020" s="3" t="s">
        <v>1177</v>
      </c>
      <c r="D1020" s="3" t="s">
        <v>978</v>
      </c>
      <c r="E1020" s="2" t="s">
        <v>1188</v>
      </c>
      <c r="F1020" t="s">
        <v>1968</v>
      </c>
      <c r="G1020" s="4">
        <v>8700000</v>
      </c>
      <c r="H1020" s="4">
        <v>9152309.0328202136</v>
      </c>
      <c r="I1020" s="4">
        <v>9000000</v>
      </c>
      <c r="J1020" s="4">
        <v>9000000</v>
      </c>
      <c r="K1020" s="4">
        <v>8100000</v>
      </c>
      <c r="L1020" s="4">
        <v>7706945.7659372026</v>
      </c>
      <c r="M1020" s="4">
        <v>0</v>
      </c>
      <c r="N1020" s="4">
        <v>2036305</v>
      </c>
      <c r="O1020" s="4">
        <v>0</v>
      </c>
      <c r="P1020" s="4">
        <v>7695000</v>
      </c>
      <c r="Q1020" s="4">
        <v>6907168.3751323987</v>
      </c>
      <c r="R1020" s="4">
        <v>0</v>
      </c>
      <c r="S1020" s="4">
        <v>0</v>
      </c>
      <c r="T1020" s="4">
        <v>7310250</v>
      </c>
      <c r="U1020" s="4">
        <v>6370689.2780347355</v>
      </c>
    </row>
    <row r="1021" spans="1:21" x14ac:dyDescent="0.25">
      <c r="A1021" s="3" t="s">
        <v>1178</v>
      </c>
      <c r="B1021" s="3" t="s">
        <v>749</v>
      </c>
      <c r="C1021" s="3" t="s">
        <v>1177</v>
      </c>
      <c r="D1021" s="3" t="s">
        <v>978</v>
      </c>
      <c r="E1021" s="2" t="s">
        <v>1189</v>
      </c>
      <c r="F1021" t="s">
        <v>1969</v>
      </c>
      <c r="G1021" s="4">
        <v>106790615</v>
      </c>
      <c r="H1021" s="4">
        <v>112342610.37757769</v>
      </c>
      <c r="I1021" s="4">
        <v>48077417</v>
      </c>
      <c r="J1021" s="4">
        <v>48077417</v>
      </c>
      <c r="K1021" s="4">
        <v>0</v>
      </c>
      <c r="L1021" s="4">
        <v>0</v>
      </c>
      <c r="M1021" s="4">
        <v>20000000000</v>
      </c>
      <c r="N1021" s="4">
        <v>277552071</v>
      </c>
      <c r="O1021" s="4">
        <v>19029495718.363464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</row>
    <row r="1022" spans="1:21" x14ac:dyDescent="0.25">
      <c r="A1022" s="3" t="s">
        <v>1178</v>
      </c>
      <c r="B1022" s="3" t="s">
        <v>749</v>
      </c>
      <c r="C1022" s="3" t="s">
        <v>1177</v>
      </c>
      <c r="D1022" s="3" t="s">
        <v>978</v>
      </c>
      <c r="E1022" s="2" t="s">
        <v>1190</v>
      </c>
      <c r="F1022" t="s">
        <v>1970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2036305</v>
      </c>
      <c r="N1022" s="4">
        <v>0</v>
      </c>
      <c r="O1022" s="4">
        <v>1937492.8639391055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</row>
    <row r="1023" spans="1:21" x14ac:dyDescent="0.25">
      <c r="A1023" s="3" t="s">
        <v>1178</v>
      </c>
      <c r="B1023" s="3" t="s">
        <v>749</v>
      </c>
      <c r="C1023" s="3" t="s">
        <v>1177</v>
      </c>
      <c r="D1023" s="3" t="s">
        <v>978</v>
      </c>
      <c r="E1023" s="2" t="s">
        <v>1191</v>
      </c>
      <c r="F1023" t="s">
        <v>1971</v>
      </c>
      <c r="G1023" s="4">
        <v>103336140</v>
      </c>
      <c r="H1023" s="4">
        <v>108708538.79756026</v>
      </c>
      <c r="I1023" s="4">
        <v>131210740</v>
      </c>
      <c r="J1023" s="4">
        <v>131210740</v>
      </c>
      <c r="K1023" s="4">
        <v>137141465.44800001</v>
      </c>
      <c r="L1023" s="4">
        <v>130486646.47764035</v>
      </c>
      <c r="M1023" s="4">
        <v>105974140</v>
      </c>
      <c r="N1023" s="4">
        <v>112070644</v>
      </c>
      <c r="O1023" s="4">
        <v>100831722.16936252</v>
      </c>
      <c r="P1023" s="4">
        <v>141461421.60961199</v>
      </c>
      <c r="Q1023" s="4">
        <v>126978279.09593019</v>
      </c>
      <c r="R1023" s="4">
        <v>0</v>
      </c>
      <c r="S1023" s="4">
        <v>0</v>
      </c>
      <c r="T1023" s="4">
        <v>145705264.2579</v>
      </c>
      <c r="U1023" s="4">
        <v>126978279.09592988</v>
      </c>
    </row>
    <row r="1024" spans="1:21" x14ac:dyDescent="0.25">
      <c r="A1024" s="3" t="s">
        <v>1178</v>
      </c>
      <c r="B1024" s="3" t="s">
        <v>749</v>
      </c>
      <c r="C1024" s="3" t="s">
        <v>1177</v>
      </c>
      <c r="D1024" s="3" t="s">
        <v>978</v>
      </c>
      <c r="E1024" s="2" t="s">
        <v>1192</v>
      </c>
      <c r="F1024" t="s">
        <v>1972</v>
      </c>
      <c r="G1024" s="4">
        <v>6832325063</v>
      </c>
      <c r="H1024" s="4">
        <v>7187534527.5010157</v>
      </c>
      <c r="I1024" s="4">
        <v>5771270731</v>
      </c>
      <c r="J1024" s="4">
        <v>5771270731</v>
      </c>
      <c r="K1024" s="4">
        <v>7745045321.0019999</v>
      </c>
      <c r="L1024" s="4">
        <v>7369215338.7269268</v>
      </c>
      <c r="M1024" s="4">
        <v>8202579350</v>
      </c>
      <c r="N1024" s="4">
        <v>8202579350</v>
      </c>
      <c r="O1024" s="4">
        <v>7804547431.0180779</v>
      </c>
      <c r="P1024" s="4">
        <v>7989014248.6135597</v>
      </c>
      <c r="Q1024" s="4">
        <v>7171080775.3743601</v>
      </c>
      <c r="R1024" s="4">
        <v>0</v>
      </c>
      <c r="S1024" s="4">
        <v>0</v>
      </c>
      <c r="T1024" s="4">
        <v>8228684676.07197</v>
      </c>
      <c r="U1024" s="4">
        <v>7171080775.374362</v>
      </c>
    </row>
    <row r="1025" spans="1:21" x14ac:dyDescent="0.25">
      <c r="A1025" s="3" t="s">
        <v>1178</v>
      </c>
      <c r="B1025" s="3" t="s">
        <v>749</v>
      </c>
      <c r="C1025" s="3" t="s">
        <v>1177</v>
      </c>
      <c r="D1025" s="3" t="s">
        <v>978</v>
      </c>
      <c r="E1025" s="2" t="s">
        <v>1193</v>
      </c>
      <c r="F1025" t="s">
        <v>1973</v>
      </c>
      <c r="G1025" s="4">
        <v>5574924</v>
      </c>
      <c r="H1025" s="4">
        <v>5864761.7566076089</v>
      </c>
      <c r="I1025" s="4">
        <v>10155110</v>
      </c>
      <c r="J1025" s="4">
        <v>10155110</v>
      </c>
      <c r="K1025" s="4">
        <v>10614120.971999999</v>
      </c>
      <c r="L1025" s="4">
        <v>10099068.479543291</v>
      </c>
      <c r="M1025" s="4">
        <v>7309238</v>
      </c>
      <c r="N1025" s="4">
        <v>0</v>
      </c>
      <c r="O1025" s="4">
        <v>6954555.6612749761</v>
      </c>
      <c r="P1025" s="4">
        <v>10948465.782617999</v>
      </c>
      <c r="Q1025" s="4">
        <v>9827536.9213668909</v>
      </c>
      <c r="R1025" s="4">
        <v>0</v>
      </c>
      <c r="S1025" s="4">
        <v>0</v>
      </c>
      <c r="T1025" s="4">
        <v>11276919.756096501</v>
      </c>
      <c r="U1025" s="4">
        <v>9827536.9213668574</v>
      </c>
    </row>
    <row r="1026" spans="1:21" x14ac:dyDescent="0.25">
      <c r="A1026" s="3" t="s">
        <v>1178</v>
      </c>
      <c r="B1026" s="3" t="s">
        <v>749</v>
      </c>
      <c r="C1026" s="3" t="s">
        <v>1177</v>
      </c>
      <c r="D1026" s="3" t="s">
        <v>978</v>
      </c>
      <c r="E1026" s="2" t="s">
        <v>1194</v>
      </c>
      <c r="F1026" t="s">
        <v>1974</v>
      </c>
      <c r="G1026" s="4">
        <v>2750000</v>
      </c>
      <c r="H1026" s="4">
        <v>2892971.2460063896</v>
      </c>
      <c r="I1026" s="4">
        <v>3105242</v>
      </c>
      <c r="J1026" s="4">
        <v>3105242</v>
      </c>
      <c r="K1026" s="4">
        <v>3245598.9383999999</v>
      </c>
      <c r="L1026" s="4">
        <v>3088105.5550903897</v>
      </c>
      <c r="M1026" s="4">
        <v>3705467</v>
      </c>
      <c r="N1026" s="4">
        <v>3705467</v>
      </c>
      <c r="O1026" s="4">
        <v>3525658.4205518551</v>
      </c>
      <c r="P1026" s="4">
        <v>3347835.3049595999</v>
      </c>
      <c r="Q1026" s="4">
        <v>3005076.3019582424</v>
      </c>
      <c r="R1026" s="4">
        <v>0</v>
      </c>
      <c r="S1026" s="4">
        <v>0</v>
      </c>
      <c r="T1026" s="4">
        <v>3448270.3641083902</v>
      </c>
      <c r="U1026" s="4">
        <v>3005076.3019582443</v>
      </c>
    </row>
    <row r="1027" spans="1:21" x14ac:dyDescent="0.25">
      <c r="A1027" s="3" t="s">
        <v>1178</v>
      </c>
      <c r="B1027" s="3" t="s">
        <v>749</v>
      </c>
      <c r="C1027" s="3" t="s">
        <v>1177</v>
      </c>
      <c r="D1027" s="3" t="s">
        <v>978</v>
      </c>
      <c r="E1027" s="2" t="s">
        <v>1195</v>
      </c>
      <c r="F1027" t="s">
        <v>1975</v>
      </c>
      <c r="G1027" s="4">
        <v>69766643</v>
      </c>
      <c r="H1027" s="4">
        <v>73393778.956142887</v>
      </c>
      <c r="I1027" s="4">
        <v>184605699</v>
      </c>
      <c r="J1027" s="4">
        <v>184605699</v>
      </c>
      <c r="K1027" s="4">
        <v>0</v>
      </c>
      <c r="L1027" s="4">
        <v>0</v>
      </c>
      <c r="M1027" s="4">
        <v>63525159</v>
      </c>
      <c r="N1027" s="4">
        <v>63525159</v>
      </c>
      <c r="O1027" s="4">
        <v>60442587.059942909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</row>
    <row r="1028" spans="1:21" x14ac:dyDescent="0.25">
      <c r="A1028" s="3" t="s">
        <v>1198</v>
      </c>
      <c r="B1028" s="3" t="s">
        <v>749</v>
      </c>
      <c r="C1028" s="3" t="s">
        <v>1197</v>
      </c>
      <c r="D1028" s="3" t="s">
        <v>978</v>
      </c>
      <c r="E1028" s="2" t="s">
        <v>1196</v>
      </c>
      <c r="F1028" t="s">
        <v>1958</v>
      </c>
      <c r="G1028" s="4">
        <v>9744000</v>
      </c>
      <c r="H1028" s="4">
        <v>10250586.116758641</v>
      </c>
      <c r="I1028" s="4">
        <v>11440000</v>
      </c>
      <c r="J1028" s="4">
        <v>11440000</v>
      </c>
      <c r="K1028" s="4">
        <v>12034880</v>
      </c>
      <c r="L1028" s="4">
        <v>11450884.871550903</v>
      </c>
      <c r="M1028" s="4">
        <v>168364534</v>
      </c>
      <c r="N1028" s="4">
        <v>168364534</v>
      </c>
      <c r="O1028" s="4">
        <v>160194608.94386297</v>
      </c>
      <c r="P1028" s="4">
        <v>12413978.720000001</v>
      </c>
      <c r="Q1028" s="4">
        <v>11143007.306608262</v>
      </c>
      <c r="R1028" s="4">
        <v>0</v>
      </c>
      <c r="S1028" s="4">
        <v>0</v>
      </c>
      <c r="T1028" s="4">
        <v>12786398.081599999</v>
      </c>
      <c r="U1028" s="4">
        <v>11143007.30660826</v>
      </c>
    </row>
    <row r="1029" spans="1:21" x14ac:dyDescent="0.25">
      <c r="A1029" s="3" t="s">
        <v>1198</v>
      </c>
      <c r="B1029" s="3" t="s">
        <v>749</v>
      </c>
      <c r="C1029" s="3" t="s">
        <v>1197</v>
      </c>
      <c r="D1029" s="3" t="s">
        <v>978</v>
      </c>
      <c r="E1029" s="2" t="s">
        <v>1199</v>
      </c>
      <c r="F1029" t="s">
        <v>1959</v>
      </c>
      <c r="G1029" s="4">
        <v>3423651</v>
      </c>
      <c r="H1029" s="4">
        <v>3601645.0543130985</v>
      </c>
      <c r="I1029" s="4">
        <v>2328750</v>
      </c>
      <c r="J1029" s="4">
        <v>2328750</v>
      </c>
      <c r="K1029" s="4">
        <v>2449845</v>
      </c>
      <c r="L1029" s="4">
        <v>2330965.7469077068</v>
      </c>
      <c r="M1029" s="4">
        <v>5500000</v>
      </c>
      <c r="N1029" s="4">
        <v>5500000</v>
      </c>
      <c r="O1029" s="4">
        <v>5233111.3225499522</v>
      </c>
      <c r="P1029" s="4">
        <v>2527015.1175000002</v>
      </c>
      <c r="Q1029" s="4">
        <v>2268293.5546559431</v>
      </c>
      <c r="R1029" s="4">
        <v>0</v>
      </c>
      <c r="S1029" s="4">
        <v>0</v>
      </c>
      <c r="T1029" s="4">
        <v>2602825.571025</v>
      </c>
      <c r="U1029" s="4">
        <v>2268293.5546559426</v>
      </c>
    </row>
    <row r="1030" spans="1:21" x14ac:dyDescent="0.25">
      <c r="A1030" s="3" t="s">
        <v>1198</v>
      </c>
      <c r="B1030" s="3" t="s">
        <v>749</v>
      </c>
      <c r="C1030" s="3" t="s">
        <v>1197</v>
      </c>
      <c r="D1030" s="3" t="s">
        <v>978</v>
      </c>
      <c r="E1030" s="2" t="s">
        <v>1200</v>
      </c>
      <c r="F1030" t="s">
        <v>1960</v>
      </c>
      <c r="G1030" s="4">
        <v>143420256</v>
      </c>
      <c r="H1030" s="4">
        <v>150876609.7101365</v>
      </c>
      <c r="I1030" s="4">
        <v>170671250</v>
      </c>
      <c r="J1030" s="4">
        <v>170671250</v>
      </c>
      <c r="K1030" s="4">
        <v>179546155</v>
      </c>
      <c r="L1030" s="4">
        <v>170833639.39105612</v>
      </c>
      <c r="M1030" s="4">
        <v>0</v>
      </c>
      <c r="N1030" s="4">
        <v>37000000</v>
      </c>
      <c r="O1030" s="4">
        <v>0</v>
      </c>
      <c r="P1030" s="4">
        <v>185201858.88249999</v>
      </c>
      <c r="Q1030" s="4">
        <v>166240470.78478715</v>
      </c>
      <c r="R1030" s="4">
        <v>0</v>
      </c>
      <c r="S1030" s="4">
        <v>0</v>
      </c>
      <c r="T1030" s="4">
        <v>190757914.64897501</v>
      </c>
      <c r="U1030" s="4">
        <v>166240470.78478718</v>
      </c>
    </row>
    <row r="1031" spans="1:21" x14ac:dyDescent="0.25">
      <c r="A1031" s="3" t="s">
        <v>1198</v>
      </c>
      <c r="B1031" s="3" t="s">
        <v>749</v>
      </c>
      <c r="C1031" s="3" t="s">
        <v>1197</v>
      </c>
      <c r="D1031" s="3" t="s">
        <v>978</v>
      </c>
      <c r="E1031" s="2" t="s">
        <v>1201</v>
      </c>
      <c r="F1031" t="s">
        <v>1961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</row>
    <row r="1032" spans="1:21" x14ac:dyDescent="0.25">
      <c r="A1032" s="3" t="s">
        <v>1198</v>
      </c>
      <c r="B1032" s="3" t="s">
        <v>749</v>
      </c>
      <c r="C1032" s="3" t="s">
        <v>1197</v>
      </c>
      <c r="D1032" s="3" t="s">
        <v>978</v>
      </c>
      <c r="E1032" s="2" t="s">
        <v>1202</v>
      </c>
      <c r="F1032" t="s">
        <v>1962</v>
      </c>
      <c r="G1032" s="4">
        <v>26729528</v>
      </c>
      <c r="H1032" s="4">
        <v>28119183.972117338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</row>
    <row r="1033" spans="1:21" x14ac:dyDescent="0.25">
      <c r="A1033" s="3" t="s">
        <v>1198</v>
      </c>
      <c r="B1033" s="3" t="s">
        <v>749</v>
      </c>
      <c r="C1033" s="3" t="s">
        <v>1197</v>
      </c>
      <c r="D1033" s="3" t="s">
        <v>978</v>
      </c>
      <c r="E1033" s="2" t="s">
        <v>1203</v>
      </c>
      <c r="F1033" t="s">
        <v>1963</v>
      </c>
      <c r="G1033" s="4">
        <v>68375470</v>
      </c>
      <c r="H1033" s="4">
        <v>71930279.506244555</v>
      </c>
      <c r="I1033" s="4">
        <v>74791546</v>
      </c>
      <c r="J1033" s="4">
        <v>74791546</v>
      </c>
      <c r="K1033" s="4">
        <v>78680706.392000005</v>
      </c>
      <c r="L1033" s="4">
        <v>74862708.270218834</v>
      </c>
      <c r="M1033" s="4">
        <v>75654810</v>
      </c>
      <c r="N1033" s="4">
        <v>75654810</v>
      </c>
      <c r="O1033" s="4">
        <v>71983644.148430064</v>
      </c>
      <c r="P1033" s="4">
        <v>81159148.643347993</v>
      </c>
      <c r="Q1033" s="4">
        <v>72849890.170500681</v>
      </c>
      <c r="R1033" s="4">
        <v>87000000</v>
      </c>
      <c r="S1033" s="4">
        <v>78092741.863095343</v>
      </c>
      <c r="T1033" s="4">
        <v>83593923.102648497</v>
      </c>
      <c r="U1033" s="4">
        <v>72849890.170500726</v>
      </c>
    </row>
    <row r="1034" spans="1:21" x14ac:dyDescent="0.25">
      <c r="A1034" s="3" t="s">
        <v>1198</v>
      </c>
      <c r="B1034" s="3" t="s">
        <v>749</v>
      </c>
      <c r="C1034" s="3" t="s">
        <v>1197</v>
      </c>
      <c r="D1034" s="3" t="s">
        <v>978</v>
      </c>
      <c r="E1034" s="2" t="s">
        <v>1204</v>
      </c>
      <c r="F1034" t="s">
        <v>1964</v>
      </c>
      <c r="G1034" s="4">
        <v>65383873</v>
      </c>
      <c r="H1034" s="4">
        <v>68783150.742375836</v>
      </c>
      <c r="I1034" s="4">
        <v>61019100</v>
      </c>
      <c r="J1034" s="4">
        <v>61019100</v>
      </c>
      <c r="K1034" s="4">
        <v>64192093.200000003</v>
      </c>
      <c r="L1034" s="4">
        <v>61077158.135109417</v>
      </c>
      <c r="M1034" s="4">
        <v>74301839</v>
      </c>
      <c r="N1034" s="4">
        <v>37300000</v>
      </c>
      <c r="O1034" s="4">
        <v>70696326.355851561</v>
      </c>
      <c r="P1034" s="4">
        <v>66214144.135799997</v>
      </c>
      <c r="Q1034" s="4">
        <v>59434989.260722041</v>
      </c>
      <c r="R1034" s="4">
        <v>0</v>
      </c>
      <c r="S1034" s="4">
        <v>0</v>
      </c>
      <c r="T1034" s="4">
        <v>68200568.459874004</v>
      </c>
      <c r="U1034" s="4">
        <v>59434989.260722041</v>
      </c>
    </row>
    <row r="1035" spans="1:21" x14ac:dyDescent="0.25">
      <c r="A1035" s="3" t="s">
        <v>1198</v>
      </c>
      <c r="B1035" s="3" t="s">
        <v>749</v>
      </c>
      <c r="C1035" s="3" t="s">
        <v>1197</v>
      </c>
      <c r="D1035" s="3" t="s">
        <v>978</v>
      </c>
      <c r="E1035" s="2" t="s">
        <v>1205</v>
      </c>
      <c r="F1035" t="s">
        <v>1965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</row>
    <row r="1036" spans="1:21" x14ac:dyDescent="0.25">
      <c r="A1036" s="3" t="s">
        <v>1198</v>
      </c>
      <c r="B1036" s="3" t="s">
        <v>749</v>
      </c>
      <c r="C1036" s="3" t="s">
        <v>1197</v>
      </c>
      <c r="D1036" s="3" t="s">
        <v>978</v>
      </c>
      <c r="E1036" s="2" t="s">
        <v>1206</v>
      </c>
      <c r="F1036" t="s">
        <v>1966</v>
      </c>
      <c r="G1036" s="4">
        <v>21922972</v>
      </c>
      <c r="H1036" s="4">
        <v>23062737.317455705</v>
      </c>
      <c r="I1036" s="4">
        <v>24700000</v>
      </c>
      <c r="J1036" s="4">
        <v>24700000</v>
      </c>
      <c r="K1036" s="4">
        <v>25984400</v>
      </c>
      <c r="L1036" s="4">
        <v>24723501.427212179</v>
      </c>
      <c r="M1036" s="4">
        <v>25772082</v>
      </c>
      <c r="N1036" s="4">
        <v>0</v>
      </c>
      <c r="O1036" s="4">
        <v>24521486.203615602</v>
      </c>
      <c r="P1036" s="4">
        <v>26802908.600000001</v>
      </c>
      <c r="Q1036" s="4">
        <v>24058765.775631472</v>
      </c>
      <c r="R1036" s="4">
        <v>0</v>
      </c>
      <c r="S1036" s="4">
        <v>0</v>
      </c>
      <c r="T1036" s="4">
        <v>27606995.857999999</v>
      </c>
      <c r="U1036" s="4">
        <v>24058765.775631469</v>
      </c>
    </row>
    <row r="1037" spans="1:21" x14ac:dyDescent="0.25">
      <c r="A1037" s="3" t="s">
        <v>1198</v>
      </c>
      <c r="B1037" s="3" t="s">
        <v>749</v>
      </c>
      <c r="C1037" s="3" t="s">
        <v>1197</v>
      </c>
      <c r="D1037" s="3" t="s">
        <v>978</v>
      </c>
      <c r="E1037" s="2" t="s">
        <v>1207</v>
      </c>
      <c r="F1037" t="s">
        <v>1967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</row>
    <row r="1038" spans="1:21" x14ac:dyDescent="0.25">
      <c r="A1038" s="3" t="s">
        <v>1198</v>
      </c>
      <c r="B1038" s="3" t="s">
        <v>749</v>
      </c>
      <c r="C1038" s="3" t="s">
        <v>1197</v>
      </c>
      <c r="D1038" s="3" t="s">
        <v>978</v>
      </c>
      <c r="E1038" s="2" t="s">
        <v>1208</v>
      </c>
      <c r="F1038" t="s">
        <v>1968</v>
      </c>
      <c r="G1038" s="4">
        <v>8694470</v>
      </c>
      <c r="H1038" s="4">
        <v>9146491.5306418817</v>
      </c>
      <c r="I1038" s="4">
        <v>5976429</v>
      </c>
      <c r="J1038" s="4">
        <v>5976429</v>
      </c>
      <c r="K1038" s="4">
        <v>6287203.3080000002</v>
      </c>
      <c r="L1038" s="4">
        <v>5982115.4215033306</v>
      </c>
      <c r="M1038" s="4">
        <v>0</v>
      </c>
      <c r="N1038" s="4">
        <v>44987062</v>
      </c>
      <c r="O1038" s="4">
        <v>0</v>
      </c>
      <c r="P1038" s="4">
        <v>6485250.2122020004</v>
      </c>
      <c r="Q1038" s="4">
        <v>5821275.5257364959</v>
      </c>
      <c r="R1038" s="4">
        <v>0</v>
      </c>
      <c r="S1038" s="4">
        <v>0</v>
      </c>
      <c r="T1038" s="4">
        <v>6679807.7185680596</v>
      </c>
      <c r="U1038" s="4">
        <v>5821275.525736494</v>
      </c>
    </row>
    <row r="1039" spans="1:21" x14ac:dyDescent="0.25">
      <c r="A1039" s="3" t="s">
        <v>1198</v>
      </c>
      <c r="B1039" s="3" t="s">
        <v>749</v>
      </c>
      <c r="C1039" s="3" t="s">
        <v>1197</v>
      </c>
      <c r="D1039" s="3" t="s">
        <v>978</v>
      </c>
      <c r="E1039" s="2" t="s">
        <v>1209</v>
      </c>
      <c r="F1039" t="s">
        <v>1969</v>
      </c>
      <c r="G1039" s="4">
        <v>14769084</v>
      </c>
      <c r="H1039" s="4">
        <v>15536921.942492012</v>
      </c>
      <c r="I1039" s="4">
        <v>4313038</v>
      </c>
      <c r="J1039" s="4">
        <v>4313038</v>
      </c>
      <c r="K1039" s="4">
        <v>4537315.9759999998</v>
      </c>
      <c r="L1039" s="4">
        <v>4317141.7469077064</v>
      </c>
      <c r="M1039" s="4">
        <v>0</v>
      </c>
      <c r="N1039" s="4">
        <v>10002831</v>
      </c>
      <c r="O1039" s="4">
        <v>0</v>
      </c>
      <c r="P1039" s="4">
        <v>4680241.4292440005</v>
      </c>
      <c r="Q1039" s="4">
        <v>4201067.6527691511</v>
      </c>
      <c r="R1039" s="4">
        <v>0</v>
      </c>
      <c r="S1039" s="4">
        <v>0</v>
      </c>
      <c r="T1039" s="4">
        <v>4820648.6721213199</v>
      </c>
      <c r="U1039" s="4">
        <v>4201067.6527691502</v>
      </c>
    </row>
    <row r="1040" spans="1:21" x14ac:dyDescent="0.25">
      <c r="A1040" s="3" t="s">
        <v>1198</v>
      </c>
      <c r="B1040" s="3" t="s">
        <v>749</v>
      </c>
      <c r="C1040" s="3" t="s">
        <v>1197</v>
      </c>
      <c r="D1040" s="3" t="s">
        <v>978</v>
      </c>
      <c r="E1040" s="2" t="s">
        <v>1210</v>
      </c>
      <c r="F1040" t="s">
        <v>1970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3125517</v>
      </c>
      <c r="N1040" s="4">
        <v>0</v>
      </c>
      <c r="O1040" s="4">
        <v>2973850.618458611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</row>
    <row r="1041" spans="1:21" x14ac:dyDescent="0.25">
      <c r="A1041" s="3" t="s">
        <v>1198</v>
      </c>
      <c r="B1041" s="3" t="s">
        <v>749</v>
      </c>
      <c r="C1041" s="3" t="s">
        <v>1197</v>
      </c>
      <c r="D1041" s="3" t="s">
        <v>978</v>
      </c>
      <c r="E1041" s="2" t="s">
        <v>1211</v>
      </c>
      <c r="F1041" t="s">
        <v>1971</v>
      </c>
      <c r="G1041" s="4">
        <v>106563663</v>
      </c>
      <c r="H1041" s="4">
        <v>112103859.24658728</v>
      </c>
      <c r="I1041" s="4">
        <v>100354250</v>
      </c>
      <c r="J1041" s="4">
        <v>100354250</v>
      </c>
      <c r="K1041" s="4">
        <v>105572671</v>
      </c>
      <c r="L1041" s="4">
        <v>100449734.53853473</v>
      </c>
      <c r="M1041" s="4">
        <v>70497570</v>
      </c>
      <c r="N1041" s="4">
        <v>70497570</v>
      </c>
      <c r="O1041" s="4">
        <v>67076660.323501423</v>
      </c>
      <c r="P1041" s="4">
        <v>108898210.1365</v>
      </c>
      <c r="Q1041" s="4">
        <v>97748963.374055251</v>
      </c>
      <c r="R1041" s="4">
        <v>0</v>
      </c>
      <c r="S1041" s="4">
        <v>0</v>
      </c>
      <c r="T1041" s="4">
        <v>112165156.440595</v>
      </c>
      <c r="U1041" s="4">
        <v>97748963.374055251</v>
      </c>
    </row>
    <row r="1042" spans="1:21" x14ac:dyDescent="0.25">
      <c r="A1042" s="3" t="s">
        <v>1198</v>
      </c>
      <c r="B1042" s="3" t="s">
        <v>749</v>
      </c>
      <c r="C1042" s="3" t="s">
        <v>1197</v>
      </c>
      <c r="D1042" s="3" t="s">
        <v>978</v>
      </c>
      <c r="E1042" s="2" t="s">
        <v>1212</v>
      </c>
      <c r="F1042" t="s">
        <v>1972</v>
      </c>
      <c r="G1042" s="4">
        <v>9929428192</v>
      </c>
      <c r="H1042" s="4">
        <v>10445654635.905895</v>
      </c>
      <c r="I1042" s="4">
        <v>5780210097</v>
      </c>
      <c r="J1042" s="4">
        <v>5780210097</v>
      </c>
      <c r="K1042" s="4">
        <v>6080781022.0439997</v>
      </c>
      <c r="L1042" s="4">
        <v>5785709821.1646042</v>
      </c>
      <c r="M1042" s="4">
        <v>25155067732</v>
      </c>
      <c r="N1042" s="4">
        <v>25155067732</v>
      </c>
      <c r="O1042" s="4">
        <v>23934412685.061844</v>
      </c>
      <c r="P1042" s="4">
        <v>6272325624.23839</v>
      </c>
      <c r="Q1042" s="4">
        <v>5630150642.0106544</v>
      </c>
      <c r="R1042" s="4">
        <v>0</v>
      </c>
      <c r="S1042" s="4">
        <v>0</v>
      </c>
      <c r="T1042" s="4">
        <v>6460495392.9655399</v>
      </c>
      <c r="U1042" s="4">
        <v>5630150642.0106525</v>
      </c>
    </row>
    <row r="1043" spans="1:21" x14ac:dyDescent="0.25">
      <c r="A1043" s="3" t="s">
        <v>1198</v>
      </c>
      <c r="B1043" s="3" t="s">
        <v>749</v>
      </c>
      <c r="C1043" s="3" t="s">
        <v>1197</v>
      </c>
      <c r="D1043" s="3" t="s">
        <v>978</v>
      </c>
      <c r="E1043" s="2" t="s">
        <v>1213</v>
      </c>
      <c r="F1043" t="s">
        <v>1973</v>
      </c>
      <c r="G1043" s="4">
        <v>30313848</v>
      </c>
      <c r="H1043" s="4">
        <v>31889851.134475745</v>
      </c>
      <c r="I1043" s="4">
        <v>34113876</v>
      </c>
      <c r="J1043" s="4">
        <v>34113876</v>
      </c>
      <c r="K1043" s="4">
        <v>35887797.552000001</v>
      </c>
      <c r="L1043" s="4">
        <v>34146334.492863938</v>
      </c>
      <c r="M1043" s="4">
        <v>31085633</v>
      </c>
      <c r="N1043" s="4">
        <v>0</v>
      </c>
      <c r="O1043" s="4">
        <v>29577196.003805898</v>
      </c>
      <c r="P1043" s="4">
        <v>37018263.174888</v>
      </c>
      <c r="Q1043" s="4">
        <v>33228249.084329389</v>
      </c>
      <c r="R1043" s="4">
        <v>0</v>
      </c>
      <c r="S1043" s="4">
        <v>0</v>
      </c>
      <c r="T1043" s="4">
        <v>38128811.070134602</v>
      </c>
      <c r="U1043" s="4">
        <v>33228249.084329352</v>
      </c>
    </row>
    <row r="1044" spans="1:21" x14ac:dyDescent="0.25">
      <c r="A1044" s="3" t="s">
        <v>1198</v>
      </c>
      <c r="B1044" s="3" t="s">
        <v>749</v>
      </c>
      <c r="C1044" s="3" t="s">
        <v>1197</v>
      </c>
      <c r="D1044" s="3" t="s">
        <v>978</v>
      </c>
      <c r="E1044" s="2" t="s">
        <v>1214</v>
      </c>
      <c r="F1044" t="s">
        <v>1974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</row>
    <row r="1045" spans="1:21" x14ac:dyDescent="0.25">
      <c r="A1045" s="3" t="s">
        <v>1198</v>
      </c>
      <c r="B1045" s="3" t="s">
        <v>749</v>
      </c>
      <c r="C1045" s="3" t="s">
        <v>1197</v>
      </c>
      <c r="D1045" s="3" t="s">
        <v>978</v>
      </c>
      <c r="E1045" s="2" t="s">
        <v>1215</v>
      </c>
      <c r="F1045" t="s">
        <v>1975</v>
      </c>
      <c r="G1045" s="4">
        <v>34347795</v>
      </c>
      <c r="H1045" s="4">
        <v>36133521.199535288</v>
      </c>
      <c r="I1045" s="4">
        <v>120780941</v>
      </c>
      <c r="J1045" s="4">
        <v>120780941</v>
      </c>
      <c r="K1045" s="4">
        <v>127061549.932</v>
      </c>
      <c r="L1045" s="4">
        <v>120895861.01998097</v>
      </c>
      <c r="M1045" s="4">
        <v>110978478</v>
      </c>
      <c r="N1045" s="4">
        <v>110978478</v>
      </c>
      <c r="O1045" s="4">
        <v>105593223.59657469</v>
      </c>
      <c r="P1045" s="4">
        <v>131063988.754858</v>
      </c>
      <c r="Q1045" s="4">
        <v>117645359.09633054</v>
      </c>
      <c r="R1045" s="4">
        <v>0</v>
      </c>
      <c r="S1045" s="4">
        <v>0</v>
      </c>
      <c r="T1045" s="4">
        <v>134995908.41750401</v>
      </c>
      <c r="U1045" s="4">
        <v>117645359.09633076</v>
      </c>
    </row>
    <row r="1046" spans="1:21" x14ac:dyDescent="0.25">
      <c r="A1046" s="3" t="s">
        <v>1218</v>
      </c>
      <c r="B1046" s="3" t="s">
        <v>853</v>
      </c>
      <c r="C1046" s="3" t="s">
        <v>1217</v>
      </c>
      <c r="D1046" s="3" t="s">
        <v>978</v>
      </c>
      <c r="E1046" s="2" t="s">
        <v>1216</v>
      </c>
      <c r="F1046" t="s">
        <v>1958</v>
      </c>
      <c r="G1046" s="4">
        <v>1815000</v>
      </c>
      <c r="H1046" s="4">
        <v>1909361.0223642171</v>
      </c>
      <c r="I1046" s="4">
        <v>2535000</v>
      </c>
      <c r="J1046" s="4">
        <v>2535000</v>
      </c>
      <c r="K1046" s="4">
        <v>2649582</v>
      </c>
      <c r="L1046" s="4">
        <v>2521010.4662226452</v>
      </c>
      <c r="M1046" s="4">
        <v>1500000</v>
      </c>
      <c r="N1046" s="4">
        <v>131688502</v>
      </c>
      <c r="O1046" s="4">
        <v>1427212.1788772596</v>
      </c>
      <c r="P1046" s="4">
        <v>2733043.8330000001</v>
      </c>
      <c r="Q1046" s="4">
        <v>2453228.5810459042</v>
      </c>
      <c r="R1046" s="4">
        <v>0</v>
      </c>
      <c r="S1046" s="4">
        <v>0</v>
      </c>
      <c r="T1046" s="4">
        <v>2815035.14799</v>
      </c>
      <c r="U1046" s="4">
        <v>2453228.5810459037</v>
      </c>
    </row>
    <row r="1047" spans="1:21" x14ac:dyDescent="0.25">
      <c r="A1047" s="3" t="s">
        <v>1218</v>
      </c>
      <c r="B1047" s="3" t="s">
        <v>853</v>
      </c>
      <c r="C1047" s="3" t="s">
        <v>1217</v>
      </c>
      <c r="D1047" s="3" t="s">
        <v>978</v>
      </c>
      <c r="E1047" s="2" t="s">
        <v>1219</v>
      </c>
      <c r="F1047" t="s">
        <v>1959</v>
      </c>
      <c r="G1047" s="4">
        <v>4734036</v>
      </c>
      <c r="H1047" s="4">
        <v>4980156.3729305835</v>
      </c>
      <c r="I1047" s="4">
        <v>2040000</v>
      </c>
      <c r="J1047" s="4">
        <v>2040000</v>
      </c>
      <c r="K1047" s="4">
        <v>2132208</v>
      </c>
      <c r="L1047" s="4">
        <v>2028742.1503330162</v>
      </c>
      <c r="M1047" s="4">
        <v>7237590</v>
      </c>
      <c r="N1047" s="4">
        <v>7237590</v>
      </c>
      <c r="O1047" s="4">
        <v>6886384.3958135108</v>
      </c>
      <c r="P1047" s="4">
        <v>2199372.5520000001</v>
      </c>
      <c r="Q1047" s="4">
        <v>1974195.7811967039</v>
      </c>
      <c r="R1047" s="4">
        <v>0</v>
      </c>
      <c r="S1047" s="4">
        <v>0</v>
      </c>
      <c r="T1047" s="4">
        <v>2265353.7285600002</v>
      </c>
      <c r="U1047" s="4">
        <v>1974195.7811967039</v>
      </c>
    </row>
    <row r="1048" spans="1:21" x14ac:dyDescent="0.25">
      <c r="A1048" s="3" t="s">
        <v>1218</v>
      </c>
      <c r="B1048" s="3" t="s">
        <v>853</v>
      </c>
      <c r="C1048" s="3" t="s">
        <v>1217</v>
      </c>
      <c r="D1048" s="3" t="s">
        <v>978</v>
      </c>
      <c r="E1048" s="2" t="s">
        <v>1220</v>
      </c>
      <c r="F1048" t="s">
        <v>1960</v>
      </c>
      <c r="G1048" s="4">
        <v>118092110</v>
      </c>
      <c r="H1048" s="4">
        <v>124231664.94917223</v>
      </c>
      <c r="I1048" s="4">
        <v>108112029</v>
      </c>
      <c r="J1048" s="4">
        <v>108112029</v>
      </c>
      <c r="K1048" s="4">
        <v>112998692.71080001</v>
      </c>
      <c r="L1048" s="4">
        <v>107515406.95604187</v>
      </c>
      <c r="M1048" s="4">
        <v>131688502</v>
      </c>
      <c r="N1048" s="4">
        <v>0</v>
      </c>
      <c r="O1048" s="4">
        <v>125298289.24833491</v>
      </c>
      <c r="P1048" s="4">
        <v>116558151.53118999</v>
      </c>
      <c r="Q1048" s="4">
        <v>104624662.523733</v>
      </c>
      <c r="R1048" s="4">
        <v>0</v>
      </c>
      <c r="S1048" s="4">
        <v>0</v>
      </c>
      <c r="T1048" s="4">
        <v>120054896.077126</v>
      </c>
      <c r="U1048" s="4">
        <v>104624662.52373326</v>
      </c>
    </row>
    <row r="1049" spans="1:21" x14ac:dyDescent="0.25">
      <c r="A1049" s="3" t="s">
        <v>1218</v>
      </c>
      <c r="B1049" s="3" t="s">
        <v>853</v>
      </c>
      <c r="C1049" s="3" t="s">
        <v>1217</v>
      </c>
      <c r="D1049" s="3" t="s">
        <v>978</v>
      </c>
      <c r="E1049" s="2" t="s">
        <v>1221</v>
      </c>
      <c r="F1049" t="s">
        <v>1961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366000000</v>
      </c>
      <c r="N1049" s="4">
        <v>0</v>
      </c>
      <c r="O1049" s="4">
        <v>348239771.64605135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</row>
    <row r="1050" spans="1:21" x14ac:dyDescent="0.25">
      <c r="A1050" s="3" t="s">
        <v>1218</v>
      </c>
      <c r="B1050" s="3" t="s">
        <v>853</v>
      </c>
      <c r="C1050" s="3" t="s">
        <v>1217</v>
      </c>
      <c r="D1050" s="3" t="s">
        <v>978</v>
      </c>
      <c r="E1050" s="2" t="s">
        <v>1222</v>
      </c>
      <c r="F1050" t="s">
        <v>1962</v>
      </c>
      <c r="G1050" s="4">
        <v>14030835</v>
      </c>
      <c r="H1050" s="4">
        <v>14760291.71362184</v>
      </c>
      <c r="I1050" s="4">
        <v>29609480</v>
      </c>
      <c r="J1050" s="4">
        <v>29609480</v>
      </c>
      <c r="K1050" s="4">
        <v>30947828.495999999</v>
      </c>
      <c r="L1050" s="4">
        <v>29446078.492863938</v>
      </c>
      <c r="M1050" s="4">
        <v>0</v>
      </c>
      <c r="N1050" s="4">
        <v>0</v>
      </c>
      <c r="O1050" s="4">
        <v>0</v>
      </c>
      <c r="P1050" s="4">
        <v>31922685.093624</v>
      </c>
      <c r="Q1050" s="4">
        <v>28654367.89187656</v>
      </c>
      <c r="R1050" s="4">
        <v>0</v>
      </c>
      <c r="S1050" s="4">
        <v>0</v>
      </c>
      <c r="T1050" s="4">
        <v>32880365.646432701</v>
      </c>
      <c r="U1050" s="4">
        <v>28654367.891876541</v>
      </c>
    </row>
    <row r="1051" spans="1:21" x14ac:dyDescent="0.25">
      <c r="A1051" s="3" t="s">
        <v>1218</v>
      </c>
      <c r="B1051" s="3" t="s">
        <v>853</v>
      </c>
      <c r="C1051" s="3" t="s">
        <v>1217</v>
      </c>
      <c r="D1051" s="3" t="s">
        <v>978</v>
      </c>
      <c r="E1051" s="2" t="s">
        <v>1223</v>
      </c>
      <c r="F1051" t="s">
        <v>1963</v>
      </c>
      <c r="G1051" s="4">
        <v>987091</v>
      </c>
      <c r="H1051" s="4">
        <v>1038409.4109787975</v>
      </c>
      <c r="I1051" s="4">
        <v>0</v>
      </c>
      <c r="J1051" s="4">
        <v>0</v>
      </c>
      <c r="K1051" s="4">
        <v>0</v>
      </c>
      <c r="L1051" s="4">
        <v>0</v>
      </c>
      <c r="M1051" s="4">
        <v>70140130</v>
      </c>
      <c r="N1051" s="4">
        <v>70140130</v>
      </c>
      <c r="O1051" s="4">
        <v>66736565.176022835</v>
      </c>
      <c r="P1051" s="4">
        <v>0</v>
      </c>
      <c r="Q1051" s="4">
        <v>0</v>
      </c>
      <c r="R1051" s="4">
        <v>40000000</v>
      </c>
      <c r="S1051" s="4">
        <v>35904708.902572572</v>
      </c>
      <c r="T1051" s="4">
        <v>0</v>
      </c>
      <c r="U1051" s="4">
        <v>0</v>
      </c>
    </row>
    <row r="1052" spans="1:21" x14ac:dyDescent="0.25">
      <c r="A1052" s="3" t="s">
        <v>1218</v>
      </c>
      <c r="B1052" s="3" t="s">
        <v>853</v>
      </c>
      <c r="C1052" s="3" t="s">
        <v>1217</v>
      </c>
      <c r="D1052" s="3" t="s">
        <v>978</v>
      </c>
      <c r="E1052" s="2" t="s">
        <v>1224</v>
      </c>
      <c r="F1052" t="s">
        <v>1964</v>
      </c>
      <c r="G1052" s="4">
        <v>209469119</v>
      </c>
      <c r="H1052" s="4">
        <v>220359322.97937843</v>
      </c>
      <c r="I1052" s="4">
        <v>80060924</v>
      </c>
      <c r="J1052" s="4">
        <v>80060924</v>
      </c>
      <c r="K1052" s="4">
        <v>83679677.764799997</v>
      </c>
      <c r="L1052" s="4">
        <v>79619103.486964792</v>
      </c>
      <c r="M1052" s="4">
        <v>1941757361</v>
      </c>
      <c r="N1052" s="4">
        <v>48237486</v>
      </c>
      <c r="O1052" s="4">
        <v>1847533169.3625119</v>
      </c>
      <c r="P1052" s="4">
        <v>86315587.614391193</v>
      </c>
      <c r="Q1052" s="4">
        <v>77478401.176230356</v>
      </c>
      <c r="R1052" s="4">
        <v>0</v>
      </c>
      <c r="S1052" s="4">
        <v>0</v>
      </c>
      <c r="T1052" s="4">
        <v>88905055.2428229</v>
      </c>
      <c r="U1052" s="4">
        <v>77478401.176230326</v>
      </c>
    </row>
    <row r="1053" spans="1:21" x14ac:dyDescent="0.25">
      <c r="A1053" s="3" t="s">
        <v>1218</v>
      </c>
      <c r="B1053" s="3" t="s">
        <v>853</v>
      </c>
      <c r="C1053" s="3" t="s">
        <v>1217</v>
      </c>
      <c r="D1053" s="3" t="s">
        <v>978</v>
      </c>
      <c r="E1053" s="2" t="s">
        <v>1225</v>
      </c>
      <c r="F1053" t="s">
        <v>1965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</row>
    <row r="1054" spans="1:21" x14ac:dyDescent="0.25">
      <c r="A1054" s="3" t="s">
        <v>1218</v>
      </c>
      <c r="B1054" s="3" t="s">
        <v>853</v>
      </c>
      <c r="C1054" s="3" t="s">
        <v>1217</v>
      </c>
      <c r="D1054" s="3" t="s">
        <v>978</v>
      </c>
      <c r="E1054" s="2" t="s">
        <v>1226</v>
      </c>
      <c r="F1054" t="s">
        <v>1966</v>
      </c>
      <c r="G1054" s="4">
        <v>0</v>
      </c>
      <c r="H1054" s="4">
        <v>0</v>
      </c>
      <c r="I1054" s="4">
        <v>13176398</v>
      </c>
      <c r="J1054" s="4">
        <v>13176398</v>
      </c>
      <c r="K1054" s="4">
        <v>13771971.1896</v>
      </c>
      <c r="L1054" s="4">
        <v>13103683.339295909</v>
      </c>
      <c r="M1054" s="4">
        <v>22268686</v>
      </c>
      <c r="N1054" s="4">
        <v>9327500</v>
      </c>
      <c r="O1054" s="4">
        <v>21188093.24452902</v>
      </c>
      <c r="P1054" s="4">
        <v>14205788.282072401</v>
      </c>
      <c r="Q1054" s="4">
        <v>12751367.324984651</v>
      </c>
      <c r="R1054" s="4">
        <v>0</v>
      </c>
      <c r="S1054" s="4">
        <v>0</v>
      </c>
      <c r="T1054" s="4">
        <v>14631961.930534599</v>
      </c>
      <c r="U1054" s="4">
        <v>12751367.324984673</v>
      </c>
    </row>
    <row r="1055" spans="1:21" x14ac:dyDescent="0.25">
      <c r="A1055" s="3" t="s">
        <v>1218</v>
      </c>
      <c r="B1055" s="3" t="s">
        <v>853</v>
      </c>
      <c r="C1055" s="3" t="s">
        <v>1217</v>
      </c>
      <c r="D1055" s="3" t="s">
        <v>978</v>
      </c>
      <c r="E1055" s="2" t="s">
        <v>1227</v>
      </c>
      <c r="F1055" t="s">
        <v>1967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1259148333</v>
      </c>
      <c r="N1055" s="4">
        <v>0</v>
      </c>
      <c r="O1055" s="4">
        <v>1198047890.5803995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</row>
    <row r="1056" spans="1:21" x14ac:dyDescent="0.25">
      <c r="A1056" s="3" t="s">
        <v>1218</v>
      </c>
      <c r="B1056" s="3" t="s">
        <v>853</v>
      </c>
      <c r="C1056" s="3" t="s">
        <v>1217</v>
      </c>
      <c r="D1056" s="3" t="s">
        <v>978</v>
      </c>
      <c r="E1056" s="2" t="s">
        <v>1228</v>
      </c>
      <c r="F1056" t="s">
        <v>1968</v>
      </c>
      <c r="G1056" s="4">
        <v>2920058</v>
      </c>
      <c r="H1056" s="4">
        <v>3071870.4838803369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1850550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</row>
    <row r="1057" spans="1:21" x14ac:dyDescent="0.25">
      <c r="A1057" s="3" t="s">
        <v>1218</v>
      </c>
      <c r="B1057" s="3" t="s">
        <v>853</v>
      </c>
      <c r="C1057" s="3" t="s">
        <v>1217</v>
      </c>
      <c r="D1057" s="3" t="s">
        <v>978</v>
      </c>
      <c r="E1057" s="2" t="s">
        <v>1229</v>
      </c>
      <c r="F1057" t="s">
        <v>1969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37404334</v>
      </c>
      <c r="N1057" s="4">
        <v>0</v>
      </c>
      <c r="O1057" s="4">
        <v>35589280.685061842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</row>
    <row r="1058" spans="1:21" x14ac:dyDescent="0.25">
      <c r="A1058" s="3" t="s">
        <v>1218</v>
      </c>
      <c r="B1058" s="3" t="s">
        <v>853</v>
      </c>
      <c r="C1058" s="3" t="s">
        <v>1217</v>
      </c>
      <c r="D1058" s="3" t="s">
        <v>978</v>
      </c>
      <c r="E1058" s="2" t="s">
        <v>1230</v>
      </c>
      <c r="F1058" t="s">
        <v>1970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1850550</v>
      </c>
      <c r="N1058" s="4">
        <v>0</v>
      </c>
      <c r="O1058" s="4">
        <v>1760751.6650808754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</row>
    <row r="1059" spans="1:21" x14ac:dyDescent="0.25">
      <c r="A1059" s="3" t="s">
        <v>1218</v>
      </c>
      <c r="B1059" s="3" t="s">
        <v>853</v>
      </c>
      <c r="C1059" s="3" t="s">
        <v>1217</v>
      </c>
      <c r="D1059" s="3" t="s">
        <v>978</v>
      </c>
      <c r="E1059" s="2" t="s">
        <v>1231</v>
      </c>
      <c r="F1059" t="s">
        <v>1971</v>
      </c>
      <c r="G1059" s="4">
        <v>621903114</v>
      </c>
      <c r="H1059" s="4">
        <v>654235573.31048501</v>
      </c>
      <c r="I1059" s="4">
        <v>689740701</v>
      </c>
      <c r="J1059" s="4">
        <v>689740701</v>
      </c>
      <c r="K1059" s="4">
        <v>720916980.68519998</v>
      </c>
      <c r="L1059" s="4">
        <v>685934329.86222637</v>
      </c>
      <c r="M1059" s="4">
        <v>868397855</v>
      </c>
      <c r="N1059" s="4">
        <v>664407262</v>
      </c>
      <c r="O1059" s="4">
        <v>826258663.17792571</v>
      </c>
      <c r="P1059" s="4">
        <v>743625865.57678401</v>
      </c>
      <c r="Q1059" s="4">
        <v>667491755.89894974</v>
      </c>
      <c r="R1059" s="4">
        <v>0</v>
      </c>
      <c r="S1059" s="4">
        <v>0</v>
      </c>
      <c r="T1059" s="4">
        <v>765934641.54408705</v>
      </c>
      <c r="U1059" s="4">
        <v>667491755.89894927</v>
      </c>
    </row>
    <row r="1060" spans="1:21" x14ac:dyDescent="0.25">
      <c r="A1060" s="3" t="s">
        <v>1218</v>
      </c>
      <c r="B1060" s="3" t="s">
        <v>853</v>
      </c>
      <c r="C1060" s="3" t="s">
        <v>1217</v>
      </c>
      <c r="D1060" s="3" t="s">
        <v>978</v>
      </c>
      <c r="E1060" s="2" t="s">
        <v>1232</v>
      </c>
      <c r="F1060" t="s">
        <v>1972</v>
      </c>
      <c r="G1060" s="4">
        <v>34009971826</v>
      </c>
      <c r="H1060" s="4">
        <v>35778134752.76561</v>
      </c>
      <c r="I1060" s="4">
        <v>29084879585</v>
      </c>
      <c r="J1060" s="4">
        <v>29084879585</v>
      </c>
      <c r="K1060" s="4">
        <v>30399516142.242001</v>
      </c>
      <c r="L1060" s="4">
        <v>28924373113.455757</v>
      </c>
      <c r="M1060" s="4">
        <v>42431086322</v>
      </c>
      <c r="N1060" s="4">
        <v>42431086322</v>
      </c>
      <c r="O1060" s="4">
        <v>40372108774.500473</v>
      </c>
      <c r="P1060" s="4">
        <v>31357100900.722599</v>
      </c>
      <c r="Q1060" s="4">
        <v>28146689496.726028</v>
      </c>
      <c r="R1060" s="4">
        <v>0</v>
      </c>
      <c r="S1060" s="4">
        <v>0</v>
      </c>
      <c r="T1060" s="4">
        <v>32297813927.744301</v>
      </c>
      <c r="U1060" s="4">
        <v>28146689496.726048</v>
      </c>
    </row>
    <row r="1061" spans="1:21" x14ac:dyDescent="0.25">
      <c r="A1061" s="3" t="s">
        <v>1218</v>
      </c>
      <c r="B1061" s="3" t="s">
        <v>853</v>
      </c>
      <c r="C1061" s="3" t="s">
        <v>1217</v>
      </c>
      <c r="D1061" s="3" t="s">
        <v>978</v>
      </c>
      <c r="E1061" s="2" t="s">
        <v>1233</v>
      </c>
      <c r="F1061" t="s">
        <v>1973</v>
      </c>
      <c r="G1061" s="4">
        <v>47949576</v>
      </c>
      <c r="H1061" s="4">
        <v>50442452.591344751</v>
      </c>
      <c r="I1061" s="4">
        <v>33274517</v>
      </c>
      <c r="J1061" s="4">
        <v>33274517</v>
      </c>
      <c r="K1061" s="4">
        <v>34778525.168399997</v>
      </c>
      <c r="L1061" s="4">
        <v>33090889.789153185</v>
      </c>
      <c r="M1061" s="4">
        <v>13996474</v>
      </c>
      <c r="N1061" s="4">
        <v>0</v>
      </c>
      <c r="O1061" s="4">
        <v>13317292.102759276</v>
      </c>
      <c r="P1061" s="4">
        <v>35874048.711204603</v>
      </c>
      <c r="Q1061" s="4">
        <v>32201181.90331275</v>
      </c>
      <c r="R1061" s="4">
        <v>0</v>
      </c>
      <c r="S1061" s="4">
        <v>0</v>
      </c>
      <c r="T1061" s="4">
        <v>36950270.172540702</v>
      </c>
      <c r="U1061" s="4">
        <v>32201181.903312713</v>
      </c>
    </row>
    <row r="1062" spans="1:21" x14ac:dyDescent="0.25">
      <c r="A1062" s="3" t="s">
        <v>1218</v>
      </c>
      <c r="B1062" s="3" t="s">
        <v>853</v>
      </c>
      <c r="C1062" s="3" t="s">
        <v>1217</v>
      </c>
      <c r="D1062" s="3" t="s">
        <v>978</v>
      </c>
      <c r="E1062" s="2" t="s">
        <v>1234</v>
      </c>
      <c r="F1062" t="s">
        <v>1974</v>
      </c>
      <c r="G1062" s="4">
        <v>0</v>
      </c>
      <c r="H1062" s="4">
        <v>0</v>
      </c>
      <c r="I1062" s="4">
        <v>16759154</v>
      </c>
      <c r="J1062" s="4">
        <v>16759154</v>
      </c>
      <c r="K1062" s="4">
        <v>17516667.7608</v>
      </c>
      <c r="L1062" s="4">
        <v>16666667.707706945</v>
      </c>
      <c r="M1062" s="4">
        <v>3658124</v>
      </c>
      <c r="N1062" s="4">
        <v>3658124</v>
      </c>
      <c r="O1062" s="4">
        <v>3480612.7497621314</v>
      </c>
      <c r="P1062" s="4">
        <v>18068442.795265201</v>
      </c>
      <c r="Q1062" s="4">
        <v>16218554.472169543</v>
      </c>
      <c r="R1062" s="4">
        <v>0</v>
      </c>
      <c r="S1062" s="4">
        <v>0</v>
      </c>
      <c r="T1062" s="4">
        <v>18610496.079123199</v>
      </c>
      <c r="U1062" s="4">
        <v>16218554.472169578</v>
      </c>
    </row>
    <row r="1063" spans="1:21" x14ac:dyDescent="0.25">
      <c r="A1063" s="3" t="s">
        <v>1218</v>
      </c>
      <c r="B1063" s="3" t="s">
        <v>853</v>
      </c>
      <c r="C1063" s="3" t="s">
        <v>1217</v>
      </c>
      <c r="D1063" s="3" t="s">
        <v>978</v>
      </c>
      <c r="E1063" s="2" t="s">
        <v>1235</v>
      </c>
      <c r="F1063" t="s">
        <v>1975</v>
      </c>
      <c r="G1063" s="4">
        <v>28146830</v>
      </c>
      <c r="H1063" s="4">
        <v>29610170.85681092</v>
      </c>
      <c r="I1063" s="4">
        <v>176159107</v>
      </c>
      <c r="J1063" s="4">
        <v>176159107</v>
      </c>
      <c r="K1063" s="4">
        <v>184121498.63640001</v>
      </c>
      <c r="L1063" s="4">
        <v>175186963.4980019</v>
      </c>
      <c r="M1063" s="4">
        <v>78761658</v>
      </c>
      <c r="N1063" s="4">
        <v>78761658</v>
      </c>
      <c r="O1063" s="4">
        <v>74939731.684110373</v>
      </c>
      <c r="P1063" s="4">
        <v>189921325.843447</v>
      </c>
      <c r="Q1063" s="4">
        <v>170476747.96998993</v>
      </c>
      <c r="R1063" s="4">
        <v>0</v>
      </c>
      <c r="S1063" s="4">
        <v>0</v>
      </c>
      <c r="T1063" s="4">
        <v>195618965.61875001</v>
      </c>
      <c r="U1063" s="4">
        <v>170476747.96998957</v>
      </c>
    </row>
    <row r="1064" spans="1:21" x14ac:dyDescent="0.25">
      <c r="A1064" s="3" t="s">
        <v>1238</v>
      </c>
      <c r="B1064" s="3" t="s">
        <v>624</v>
      </c>
      <c r="C1064" s="3" t="s">
        <v>1237</v>
      </c>
      <c r="D1064" s="3" t="s">
        <v>978</v>
      </c>
      <c r="E1064" s="2" t="s">
        <v>1236</v>
      </c>
      <c r="F1064" t="s">
        <v>1958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</row>
    <row r="1065" spans="1:21" x14ac:dyDescent="0.25">
      <c r="A1065" s="3" t="s">
        <v>1238</v>
      </c>
      <c r="B1065" s="3" t="s">
        <v>624</v>
      </c>
      <c r="C1065" s="3" t="s">
        <v>1237</v>
      </c>
      <c r="D1065" s="3" t="s">
        <v>978</v>
      </c>
      <c r="E1065" s="2" t="s">
        <v>1239</v>
      </c>
      <c r="F1065" t="s">
        <v>1959</v>
      </c>
      <c r="G1065" s="4">
        <v>13922000</v>
      </c>
      <c r="H1065" s="4">
        <v>14645798.431600347</v>
      </c>
      <c r="I1065" s="4">
        <v>20200000</v>
      </c>
      <c r="J1065" s="4">
        <v>20200000</v>
      </c>
      <c r="K1065" s="4">
        <v>20200000</v>
      </c>
      <c r="L1065" s="4">
        <v>19219790.675547097</v>
      </c>
      <c r="M1065" s="4">
        <v>0</v>
      </c>
      <c r="N1065" s="4">
        <v>20806000</v>
      </c>
      <c r="O1065" s="4">
        <v>0</v>
      </c>
      <c r="P1065" s="4">
        <v>20402000</v>
      </c>
      <c r="Q1065" s="4">
        <v>18313196.775757141</v>
      </c>
      <c r="R1065" s="4">
        <v>0</v>
      </c>
      <c r="S1065" s="4">
        <v>0</v>
      </c>
      <c r="T1065" s="4">
        <v>20606020</v>
      </c>
      <c r="U1065" s="4">
        <v>17957600.721858941</v>
      </c>
    </row>
    <row r="1066" spans="1:21" x14ac:dyDescent="0.25">
      <c r="A1066" s="3" t="s">
        <v>1238</v>
      </c>
      <c r="B1066" s="3" t="s">
        <v>624</v>
      </c>
      <c r="C1066" s="3" t="s">
        <v>1237</v>
      </c>
      <c r="D1066" s="3" t="s">
        <v>978</v>
      </c>
      <c r="E1066" s="2" t="s">
        <v>1240</v>
      </c>
      <c r="F1066" t="s">
        <v>1960</v>
      </c>
      <c r="G1066" s="4">
        <v>44844000</v>
      </c>
      <c r="H1066" s="4">
        <v>47175419.111240193</v>
      </c>
      <c r="I1066" s="4">
        <v>57455581</v>
      </c>
      <c r="J1066" s="4">
        <v>57455581</v>
      </c>
      <c r="K1066" s="4">
        <v>57455581</v>
      </c>
      <c r="L1066" s="4">
        <v>54667536.631779253</v>
      </c>
      <c r="M1066" s="4">
        <v>0</v>
      </c>
      <c r="N1066" s="4">
        <v>40211000</v>
      </c>
      <c r="O1066" s="4">
        <v>0</v>
      </c>
      <c r="P1066" s="4">
        <v>58030136.810000002</v>
      </c>
      <c r="Q1066" s="4">
        <v>52088879.243487783</v>
      </c>
      <c r="R1066" s="4">
        <v>0</v>
      </c>
      <c r="S1066" s="4">
        <v>0</v>
      </c>
      <c r="T1066" s="4">
        <v>58610438.178099997</v>
      </c>
      <c r="U1066" s="4">
        <v>51077444.695070535</v>
      </c>
    </row>
    <row r="1067" spans="1:21" x14ac:dyDescent="0.25">
      <c r="A1067" s="3" t="s">
        <v>1238</v>
      </c>
      <c r="B1067" s="3" t="s">
        <v>624</v>
      </c>
      <c r="C1067" s="3" t="s">
        <v>1237</v>
      </c>
      <c r="D1067" s="3" t="s">
        <v>978</v>
      </c>
      <c r="E1067" s="2" t="s">
        <v>1241</v>
      </c>
      <c r="F1067" t="s">
        <v>1961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</row>
    <row r="1068" spans="1:21" x14ac:dyDescent="0.25">
      <c r="A1068" s="3" t="s">
        <v>1238</v>
      </c>
      <c r="B1068" s="3" t="s">
        <v>624</v>
      </c>
      <c r="C1068" s="3" t="s">
        <v>1237</v>
      </c>
      <c r="D1068" s="3" t="s">
        <v>978</v>
      </c>
      <c r="E1068" s="2" t="s">
        <v>1242</v>
      </c>
      <c r="F1068" t="s">
        <v>1962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</row>
    <row r="1069" spans="1:21" x14ac:dyDescent="0.25">
      <c r="A1069" s="3" t="s">
        <v>1238</v>
      </c>
      <c r="B1069" s="3" t="s">
        <v>624</v>
      </c>
      <c r="C1069" s="3" t="s">
        <v>1237</v>
      </c>
      <c r="D1069" s="3" t="s">
        <v>978</v>
      </c>
      <c r="E1069" s="2" t="s">
        <v>1243</v>
      </c>
      <c r="F1069" t="s">
        <v>1963</v>
      </c>
      <c r="G1069" s="4">
        <v>0</v>
      </c>
      <c r="H1069" s="4">
        <v>0</v>
      </c>
      <c r="I1069" s="4">
        <v>13134000</v>
      </c>
      <c r="J1069" s="4">
        <v>13134000</v>
      </c>
      <c r="K1069" s="4">
        <v>13134000</v>
      </c>
      <c r="L1069" s="4">
        <v>12496669.838249287</v>
      </c>
      <c r="M1069" s="4">
        <v>3316645</v>
      </c>
      <c r="N1069" s="4">
        <v>3316645</v>
      </c>
      <c r="O1069" s="4">
        <v>3155704.0913415793</v>
      </c>
      <c r="P1069" s="4">
        <v>13265340</v>
      </c>
      <c r="Q1069" s="4">
        <v>11907204.2798413</v>
      </c>
      <c r="R1069" s="4">
        <v>11000000</v>
      </c>
      <c r="S1069" s="4">
        <v>9873794.9482074566</v>
      </c>
      <c r="T1069" s="4">
        <v>13397993.4</v>
      </c>
      <c r="U1069" s="4">
        <v>11675996.429747295</v>
      </c>
    </row>
    <row r="1070" spans="1:21" x14ac:dyDescent="0.25">
      <c r="A1070" s="3" t="s">
        <v>1238</v>
      </c>
      <c r="B1070" s="3" t="s">
        <v>624</v>
      </c>
      <c r="C1070" s="3" t="s">
        <v>1237</v>
      </c>
      <c r="D1070" s="3" t="s">
        <v>978</v>
      </c>
      <c r="E1070" s="2" t="s">
        <v>1244</v>
      </c>
      <c r="F1070" t="s">
        <v>1964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8283250</v>
      </c>
      <c r="N1070" s="4">
        <v>0</v>
      </c>
      <c r="O1070" s="4">
        <v>7881303.520456708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</row>
    <row r="1071" spans="1:21" x14ac:dyDescent="0.25">
      <c r="A1071" s="3" t="s">
        <v>1238</v>
      </c>
      <c r="B1071" s="3" t="s">
        <v>624</v>
      </c>
      <c r="C1071" s="3" t="s">
        <v>1237</v>
      </c>
      <c r="D1071" s="3" t="s">
        <v>978</v>
      </c>
      <c r="E1071" s="2" t="s">
        <v>1245</v>
      </c>
      <c r="F1071" t="s">
        <v>1965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</row>
    <row r="1072" spans="1:21" x14ac:dyDescent="0.25">
      <c r="A1072" s="3" t="s">
        <v>1238</v>
      </c>
      <c r="B1072" s="3" t="s">
        <v>624</v>
      </c>
      <c r="C1072" s="3" t="s">
        <v>1237</v>
      </c>
      <c r="D1072" s="3" t="s">
        <v>978</v>
      </c>
      <c r="E1072" s="2" t="s">
        <v>1246</v>
      </c>
      <c r="F1072" t="s">
        <v>1966</v>
      </c>
      <c r="G1072" s="4">
        <v>15284700</v>
      </c>
      <c r="H1072" s="4">
        <v>16079344.583212314</v>
      </c>
      <c r="I1072" s="4">
        <v>15334000</v>
      </c>
      <c r="J1072" s="4">
        <v>15334000</v>
      </c>
      <c r="K1072" s="4">
        <v>15334000</v>
      </c>
      <c r="L1072" s="4">
        <v>14589914.367269266</v>
      </c>
      <c r="M1072" s="4">
        <v>0</v>
      </c>
      <c r="N1072" s="4">
        <v>0</v>
      </c>
      <c r="O1072" s="4">
        <v>0</v>
      </c>
      <c r="P1072" s="4">
        <v>15487340</v>
      </c>
      <c r="Q1072" s="4">
        <v>13901710.859379208</v>
      </c>
      <c r="R1072" s="4">
        <v>0</v>
      </c>
      <c r="S1072" s="4">
        <v>0</v>
      </c>
      <c r="T1072" s="4">
        <v>15642213.4</v>
      </c>
      <c r="U1072" s="4">
        <v>13631774.726187376</v>
      </c>
    </row>
    <row r="1073" spans="1:21" x14ac:dyDescent="0.25">
      <c r="A1073" s="3" t="s">
        <v>1238</v>
      </c>
      <c r="B1073" s="3" t="s">
        <v>624</v>
      </c>
      <c r="C1073" s="3" t="s">
        <v>1237</v>
      </c>
      <c r="D1073" s="3" t="s">
        <v>978</v>
      </c>
      <c r="E1073" s="2" t="s">
        <v>1247</v>
      </c>
      <c r="F1073" t="s">
        <v>1967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</row>
    <row r="1074" spans="1:21" x14ac:dyDescent="0.25">
      <c r="A1074" s="3" t="s">
        <v>1238</v>
      </c>
      <c r="B1074" s="3" t="s">
        <v>624</v>
      </c>
      <c r="C1074" s="3" t="s">
        <v>1237</v>
      </c>
      <c r="D1074" s="3" t="s">
        <v>978</v>
      </c>
      <c r="E1074" s="2" t="s">
        <v>1248</v>
      </c>
      <c r="F1074" t="s">
        <v>1968</v>
      </c>
      <c r="G1074" s="4">
        <v>2144250</v>
      </c>
      <c r="H1074" s="4">
        <v>2255728.5797269819</v>
      </c>
      <c r="I1074" s="4">
        <v>1949750</v>
      </c>
      <c r="J1074" s="4">
        <v>1949750</v>
      </c>
      <c r="K1074" s="4">
        <v>1949750</v>
      </c>
      <c r="L1074" s="4">
        <v>1855137.963843958</v>
      </c>
      <c r="M1074" s="4">
        <v>0</v>
      </c>
      <c r="N1074" s="4">
        <v>10563290</v>
      </c>
      <c r="O1074" s="4">
        <v>0</v>
      </c>
      <c r="P1074" s="4">
        <v>2008242.5</v>
      </c>
      <c r="Q1074" s="4">
        <v>1802634.0592068648</v>
      </c>
      <c r="R1074" s="4">
        <v>0</v>
      </c>
      <c r="S1074" s="4">
        <v>0</v>
      </c>
      <c r="T1074" s="4">
        <v>2068489.7749999999</v>
      </c>
      <c r="U1074" s="4">
        <v>1802634.0592068648</v>
      </c>
    </row>
    <row r="1075" spans="1:21" x14ac:dyDescent="0.25">
      <c r="A1075" s="3" t="s">
        <v>1238</v>
      </c>
      <c r="B1075" s="3" t="s">
        <v>624</v>
      </c>
      <c r="C1075" s="3" t="s">
        <v>1237</v>
      </c>
      <c r="D1075" s="3" t="s">
        <v>978</v>
      </c>
      <c r="E1075" s="2" t="s">
        <v>1249</v>
      </c>
      <c r="F1075" t="s">
        <v>1969</v>
      </c>
      <c r="G1075" s="4">
        <v>22922357</v>
      </c>
      <c r="H1075" s="4">
        <v>24114079.887888469</v>
      </c>
      <c r="I1075" s="4">
        <v>18401089</v>
      </c>
      <c r="J1075" s="4">
        <v>18401089</v>
      </c>
      <c r="K1075" s="4">
        <v>18401089</v>
      </c>
      <c r="L1075" s="4">
        <v>17508172.216936249</v>
      </c>
      <c r="M1075" s="4">
        <v>0</v>
      </c>
      <c r="N1075" s="4">
        <v>0</v>
      </c>
      <c r="O1075" s="4">
        <v>0</v>
      </c>
      <c r="P1075" s="4">
        <v>18585099.890000001</v>
      </c>
      <c r="Q1075" s="4">
        <v>16682315.036892088</v>
      </c>
      <c r="R1075" s="4">
        <v>0</v>
      </c>
      <c r="S1075" s="4">
        <v>0</v>
      </c>
      <c r="T1075" s="4">
        <v>18770950.888900001</v>
      </c>
      <c r="U1075" s="4">
        <v>16358386.589573793</v>
      </c>
    </row>
    <row r="1076" spans="1:21" x14ac:dyDescent="0.25">
      <c r="A1076" s="3" t="s">
        <v>1238</v>
      </c>
      <c r="B1076" s="3" t="s">
        <v>624</v>
      </c>
      <c r="C1076" s="3" t="s">
        <v>1237</v>
      </c>
      <c r="D1076" s="3" t="s">
        <v>978</v>
      </c>
      <c r="E1076" s="2" t="s">
        <v>1250</v>
      </c>
      <c r="F1076" t="s">
        <v>1970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304149533</v>
      </c>
      <c r="N1076" s="4">
        <v>0</v>
      </c>
      <c r="O1076" s="4">
        <v>289390611.79828733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</row>
    <row r="1077" spans="1:21" x14ac:dyDescent="0.25">
      <c r="A1077" s="3" t="s">
        <v>1238</v>
      </c>
      <c r="B1077" s="3" t="s">
        <v>624</v>
      </c>
      <c r="C1077" s="3" t="s">
        <v>1237</v>
      </c>
      <c r="D1077" s="3" t="s">
        <v>978</v>
      </c>
      <c r="E1077" s="2" t="s">
        <v>1251</v>
      </c>
      <c r="F1077" t="s">
        <v>1971</v>
      </c>
      <c r="G1077" s="4">
        <v>40239171</v>
      </c>
      <c r="H1077" s="4">
        <v>42331187.151321515</v>
      </c>
      <c r="I1077" s="4">
        <v>42522990</v>
      </c>
      <c r="J1077" s="4">
        <v>42522990</v>
      </c>
      <c r="K1077" s="4">
        <v>42522990</v>
      </c>
      <c r="L1077" s="4">
        <v>40459552.80685062</v>
      </c>
      <c r="M1077" s="4">
        <v>9944730</v>
      </c>
      <c r="N1077" s="4">
        <v>9944730</v>
      </c>
      <c r="O1077" s="4">
        <v>9462159.8477640338</v>
      </c>
      <c r="P1077" s="4">
        <v>43798679.700000003</v>
      </c>
      <c r="Q1077" s="4">
        <v>39314471.123637863</v>
      </c>
      <c r="R1077" s="4">
        <v>0</v>
      </c>
      <c r="S1077" s="4">
        <v>0</v>
      </c>
      <c r="T1077" s="4">
        <v>45112640.090999998</v>
      </c>
      <c r="U1077" s="4">
        <v>39314471.123637863</v>
      </c>
    </row>
    <row r="1078" spans="1:21" x14ac:dyDescent="0.25">
      <c r="A1078" s="3" t="s">
        <v>1238</v>
      </c>
      <c r="B1078" s="3" t="s">
        <v>624</v>
      </c>
      <c r="C1078" s="3" t="s">
        <v>1237</v>
      </c>
      <c r="D1078" s="3" t="s">
        <v>978</v>
      </c>
      <c r="E1078" s="2" t="s">
        <v>1252</v>
      </c>
      <c r="F1078" t="s">
        <v>1972</v>
      </c>
      <c r="G1078" s="4">
        <v>5664021447</v>
      </c>
      <c r="H1078" s="4">
        <v>5958491339.24891</v>
      </c>
      <c r="I1078" s="4">
        <v>5125933561</v>
      </c>
      <c r="J1078" s="4">
        <v>5125933561</v>
      </c>
      <c r="K1078" s="4">
        <v>5382230239.0500002</v>
      </c>
      <c r="L1078" s="4">
        <v>5121056364.4624166</v>
      </c>
      <c r="M1078" s="4">
        <v>6397110592</v>
      </c>
      <c r="N1078" s="4">
        <v>6397110592</v>
      </c>
      <c r="O1078" s="4">
        <v>6086689431.0180779</v>
      </c>
      <c r="P1078" s="4">
        <v>5556076275.7713203</v>
      </c>
      <c r="Q1078" s="4">
        <v>4987232533.0514698</v>
      </c>
      <c r="R1078" s="4">
        <v>0</v>
      </c>
      <c r="S1078" s="4">
        <v>0</v>
      </c>
      <c r="T1078" s="4">
        <v>5722758564.0444498</v>
      </c>
      <c r="U1078" s="4">
        <v>4987232533.0514603</v>
      </c>
    </row>
    <row r="1079" spans="1:21" x14ac:dyDescent="0.25">
      <c r="A1079" s="3" t="s">
        <v>1238</v>
      </c>
      <c r="B1079" s="3" t="s">
        <v>624</v>
      </c>
      <c r="C1079" s="3" t="s">
        <v>1237</v>
      </c>
      <c r="D1079" s="3" t="s">
        <v>978</v>
      </c>
      <c r="E1079" s="2" t="s">
        <v>1253</v>
      </c>
      <c r="F1079" t="s">
        <v>1973</v>
      </c>
      <c r="G1079" s="4">
        <v>11973160</v>
      </c>
      <c r="H1079" s="4">
        <v>12595639.128666859</v>
      </c>
      <c r="I1079" s="4">
        <v>11114584</v>
      </c>
      <c r="J1079" s="4">
        <v>11114584</v>
      </c>
      <c r="K1079" s="4">
        <v>11114584</v>
      </c>
      <c r="L1079" s="4">
        <v>10575246.431969553</v>
      </c>
      <c r="M1079" s="4">
        <v>12009909</v>
      </c>
      <c r="N1079" s="4">
        <v>0</v>
      </c>
      <c r="O1079" s="4">
        <v>11427125.594671741</v>
      </c>
      <c r="P1079" s="4">
        <v>11670313.199999999</v>
      </c>
      <c r="Q1079" s="4">
        <v>10475479.956196254</v>
      </c>
      <c r="R1079" s="4">
        <v>0</v>
      </c>
      <c r="S1079" s="4">
        <v>0</v>
      </c>
      <c r="T1079" s="4">
        <v>12253828.859999999</v>
      </c>
      <c r="U1079" s="4">
        <v>10678887.333986472</v>
      </c>
    </row>
    <row r="1080" spans="1:21" x14ac:dyDescent="0.25">
      <c r="A1080" s="3" t="s">
        <v>1238</v>
      </c>
      <c r="B1080" s="3" t="s">
        <v>624</v>
      </c>
      <c r="C1080" s="3" t="s">
        <v>1237</v>
      </c>
      <c r="D1080" s="3" t="s">
        <v>978</v>
      </c>
      <c r="E1080" s="2" t="s">
        <v>1254</v>
      </c>
      <c r="F1080" t="s">
        <v>1974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</row>
    <row r="1081" spans="1:21" x14ac:dyDescent="0.25">
      <c r="A1081" s="3" t="s">
        <v>1238</v>
      </c>
      <c r="B1081" s="3" t="s">
        <v>624</v>
      </c>
      <c r="C1081" s="3" t="s">
        <v>1237</v>
      </c>
      <c r="D1081" s="3" t="s">
        <v>978</v>
      </c>
      <c r="E1081" s="2" t="s">
        <v>1255</v>
      </c>
      <c r="F1081" t="s">
        <v>1975</v>
      </c>
      <c r="G1081" s="4">
        <v>23921546</v>
      </c>
      <c r="H1081" s="4">
        <v>25165216.268370606</v>
      </c>
      <c r="I1081" s="4">
        <v>93353306</v>
      </c>
      <c r="J1081" s="4">
        <v>93353306</v>
      </c>
      <c r="K1081" s="4">
        <v>93353306</v>
      </c>
      <c r="L1081" s="4">
        <v>88823316.841103703</v>
      </c>
      <c r="M1081" s="4">
        <v>75582388</v>
      </c>
      <c r="N1081" s="4">
        <v>75582388</v>
      </c>
      <c r="O1081" s="4">
        <v>71914736.441484302</v>
      </c>
      <c r="P1081" s="4">
        <v>94286839.060000002</v>
      </c>
      <c r="Q1081" s="4">
        <v>84633537.744825229</v>
      </c>
      <c r="R1081" s="4">
        <v>0</v>
      </c>
      <c r="S1081" s="4">
        <v>0</v>
      </c>
      <c r="T1081" s="4">
        <v>95229707.450599998</v>
      </c>
      <c r="U1081" s="4">
        <v>82990168.079877153</v>
      </c>
    </row>
    <row r="1082" spans="1:21" x14ac:dyDescent="0.25">
      <c r="A1082" s="3" t="s">
        <v>1258</v>
      </c>
      <c r="B1082" s="3" t="s">
        <v>22</v>
      </c>
      <c r="C1082" s="3" t="s">
        <v>1257</v>
      </c>
      <c r="D1082" s="3" t="s">
        <v>978</v>
      </c>
      <c r="E1082" s="2" t="s">
        <v>1256</v>
      </c>
      <c r="F1082" t="s">
        <v>1958</v>
      </c>
      <c r="G1082" s="4">
        <v>5229173</v>
      </c>
      <c r="H1082" s="4">
        <v>5501035.3197792619</v>
      </c>
      <c r="I1082" s="4">
        <v>5580000</v>
      </c>
      <c r="J1082" s="4">
        <v>5580000</v>
      </c>
      <c r="K1082" s="4">
        <v>5580000</v>
      </c>
      <c r="L1082" s="4">
        <v>5309229.305423406</v>
      </c>
      <c r="M1082" s="4">
        <v>0</v>
      </c>
      <c r="N1082" s="4">
        <v>0</v>
      </c>
      <c r="O1082" s="4">
        <v>0</v>
      </c>
      <c r="P1082" s="4">
        <v>5580000</v>
      </c>
      <c r="Q1082" s="4">
        <v>5008706.8919088738</v>
      </c>
      <c r="R1082" s="4">
        <v>0</v>
      </c>
      <c r="S1082" s="4">
        <v>0</v>
      </c>
      <c r="T1082" s="4">
        <v>5580000</v>
      </c>
      <c r="U1082" s="4">
        <v>4862822.2251542462</v>
      </c>
    </row>
    <row r="1083" spans="1:21" x14ac:dyDescent="0.25">
      <c r="A1083" s="3" t="s">
        <v>1258</v>
      </c>
      <c r="B1083" s="3" t="s">
        <v>22</v>
      </c>
      <c r="C1083" s="3" t="s">
        <v>1257</v>
      </c>
      <c r="D1083" s="3" t="s">
        <v>978</v>
      </c>
      <c r="E1083" s="2" t="s">
        <v>1259</v>
      </c>
      <c r="F1083" t="s">
        <v>1959</v>
      </c>
      <c r="G1083" s="4">
        <v>68373000</v>
      </c>
      <c r="H1083" s="4">
        <v>71927681.092070863</v>
      </c>
      <c r="I1083" s="4">
        <v>75210000</v>
      </c>
      <c r="J1083" s="4">
        <v>75210000</v>
      </c>
      <c r="K1083" s="4">
        <v>79120920</v>
      </c>
      <c r="L1083" s="4">
        <v>75281560.418648899</v>
      </c>
      <c r="M1083" s="4">
        <v>832418865</v>
      </c>
      <c r="N1083" s="4">
        <v>77580000</v>
      </c>
      <c r="O1083" s="4">
        <v>792025561.37012362</v>
      </c>
      <c r="P1083" s="4">
        <v>81494547.599999994</v>
      </c>
      <c r="Q1083" s="4">
        <v>73150950.218121096</v>
      </c>
      <c r="R1083" s="4">
        <v>0</v>
      </c>
      <c r="S1083" s="4">
        <v>0</v>
      </c>
      <c r="T1083" s="4">
        <v>83939384.027999997</v>
      </c>
      <c r="U1083" s="4">
        <v>73150950.218121096</v>
      </c>
    </row>
    <row r="1084" spans="1:21" x14ac:dyDescent="0.25">
      <c r="A1084" s="3" t="s">
        <v>1258</v>
      </c>
      <c r="B1084" s="3" t="s">
        <v>22</v>
      </c>
      <c r="C1084" s="3" t="s">
        <v>1257</v>
      </c>
      <c r="D1084" s="3" t="s">
        <v>978</v>
      </c>
      <c r="E1084" s="2" t="s">
        <v>1260</v>
      </c>
      <c r="F1084" t="s">
        <v>1960</v>
      </c>
      <c r="G1084" s="4">
        <v>162516000</v>
      </c>
      <c r="H1084" s="4">
        <v>170965132.73308161</v>
      </c>
      <c r="I1084" s="4">
        <v>170493472</v>
      </c>
      <c r="J1084" s="4">
        <v>170493472</v>
      </c>
      <c r="K1084" s="4">
        <v>179359132.544</v>
      </c>
      <c r="L1084" s="4">
        <v>170655692.23977163</v>
      </c>
      <c r="M1084" s="4">
        <v>45737</v>
      </c>
      <c r="N1084" s="4">
        <v>0</v>
      </c>
      <c r="O1084" s="4">
        <v>43517.602283539483</v>
      </c>
      <c r="P1084" s="4">
        <v>184739906.52032</v>
      </c>
      <c r="Q1084" s="4">
        <v>165825814.15751395</v>
      </c>
      <c r="R1084" s="4">
        <v>0</v>
      </c>
      <c r="S1084" s="4">
        <v>0</v>
      </c>
      <c r="T1084" s="4">
        <v>190282103.71593001</v>
      </c>
      <c r="U1084" s="4">
        <v>165825814.1575143</v>
      </c>
    </row>
    <row r="1085" spans="1:21" x14ac:dyDescent="0.25">
      <c r="A1085" s="3" t="s">
        <v>1258</v>
      </c>
      <c r="B1085" s="3" t="s">
        <v>22</v>
      </c>
      <c r="C1085" s="3" t="s">
        <v>1257</v>
      </c>
      <c r="D1085" s="3" t="s">
        <v>978</v>
      </c>
      <c r="E1085" s="2" t="s">
        <v>1261</v>
      </c>
      <c r="F1085" t="s">
        <v>1961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</row>
    <row r="1086" spans="1:21" x14ac:dyDescent="0.25">
      <c r="A1086" s="3" t="s">
        <v>1258</v>
      </c>
      <c r="B1086" s="3" t="s">
        <v>22</v>
      </c>
      <c r="C1086" s="3" t="s">
        <v>1257</v>
      </c>
      <c r="D1086" s="3" t="s">
        <v>978</v>
      </c>
      <c r="E1086" s="2" t="s">
        <v>1262</v>
      </c>
      <c r="F1086" t="s">
        <v>1962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</row>
    <row r="1087" spans="1:21" x14ac:dyDescent="0.25">
      <c r="A1087" s="3" t="s">
        <v>1258</v>
      </c>
      <c r="B1087" s="3" t="s">
        <v>22</v>
      </c>
      <c r="C1087" s="3" t="s">
        <v>1257</v>
      </c>
      <c r="D1087" s="3" t="s">
        <v>978</v>
      </c>
      <c r="E1087" s="2" t="s">
        <v>1263</v>
      </c>
      <c r="F1087" t="s">
        <v>1963</v>
      </c>
      <c r="G1087" s="4">
        <v>17913267</v>
      </c>
      <c r="H1087" s="4">
        <v>18844569.58292187</v>
      </c>
      <c r="I1087" s="4">
        <v>11770396</v>
      </c>
      <c r="J1087" s="4">
        <v>11770396</v>
      </c>
      <c r="K1087" s="4">
        <v>12382456.592</v>
      </c>
      <c r="L1087" s="4">
        <v>11781595.235014271</v>
      </c>
      <c r="M1087" s="4">
        <v>3410000</v>
      </c>
      <c r="N1087" s="4">
        <v>11644574</v>
      </c>
      <c r="O1087" s="4">
        <v>3244529.0199809703</v>
      </c>
      <c r="P1087" s="4">
        <v>12753930.289759999</v>
      </c>
      <c r="Q1087" s="4">
        <v>11448153.860438395</v>
      </c>
      <c r="R1087" s="4">
        <v>4000000</v>
      </c>
      <c r="S1087" s="4">
        <v>3590470.890257257</v>
      </c>
      <c r="T1087" s="4">
        <v>13136548.198452801</v>
      </c>
      <c r="U1087" s="4">
        <v>11448153.860438395</v>
      </c>
    </row>
    <row r="1088" spans="1:21" x14ac:dyDescent="0.25">
      <c r="A1088" s="3" t="s">
        <v>1258</v>
      </c>
      <c r="B1088" s="3" t="s">
        <v>22</v>
      </c>
      <c r="C1088" s="3" t="s">
        <v>1257</v>
      </c>
      <c r="D1088" s="3" t="s">
        <v>978</v>
      </c>
      <c r="E1088" s="2" t="s">
        <v>1264</v>
      </c>
      <c r="F1088" t="s">
        <v>1964</v>
      </c>
      <c r="G1088" s="4">
        <v>71395000</v>
      </c>
      <c r="H1088" s="4">
        <v>75106793.494045883</v>
      </c>
      <c r="I1088" s="4">
        <v>71945845</v>
      </c>
      <c r="J1088" s="4">
        <v>71945845</v>
      </c>
      <c r="K1088" s="4">
        <v>71945845</v>
      </c>
      <c r="L1088" s="4">
        <v>68454657.469077066</v>
      </c>
      <c r="M1088" s="4">
        <v>37164000</v>
      </c>
      <c r="N1088" s="4">
        <v>91556000</v>
      </c>
      <c r="O1088" s="4">
        <v>35360608.94386299</v>
      </c>
      <c r="P1088" s="4">
        <v>71945845</v>
      </c>
      <c r="Q1088" s="4">
        <v>64579865.53686516</v>
      </c>
      <c r="R1088" s="4">
        <v>0</v>
      </c>
      <c r="S1088" s="4">
        <v>0</v>
      </c>
      <c r="T1088" s="4">
        <v>71945845</v>
      </c>
      <c r="U1088" s="4">
        <v>62698898.57948073</v>
      </c>
    </row>
    <row r="1089" spans="1:21" x14ac:dyDescent="0.25">
      <c r="A1089" s="3" t="s">
        <v>1258</v>
      </c>
      <c r="B1089" s="3" t="s">
        <v>22</v>
      </c>
      <c r="C1089" s="3" t="s">
        <v>1257</v>
      </c>
      <c r="D1089" s="3" t="s">
        <v>978</v>
      </c>
      <c r="E1089" s="2" t="s">
        <v>1265</v>
      </c>
      <c r="F1089" t="s">
        <v>1965</v>
      </c>
      <c r="G1089" s="4">
        <v>0</v>
      </c>
      <c r="H1089" s="4">
        <v>0</v>
      </c>
      <c r="I1089" s="4">
        <v>319797972</v>
      </c>
      <c r="J1089" s="4">
        <v>319797972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</row>
    <row r="1090" spans="1:21" x14ac:dyDescent="0.25">
      <c r="A1090" s="3" t="s">
        <v>1258</v>
      </c>
      <c r="B1090" s="3" t="s">
        <v>22</v>
      </c>
      <c r="C1090" s="3" t="s">
        <v>1257</v>
      </c>
      <c r="D1090" s="3" t="s">
        <v>978</v>
      </c>
      <c r="E1090" s="2" t="s">
        <v>1266</v>
      </c>
      <c r="F1090" t="s">
        <v>1966</v>
      </c>
      <c r="G1090" s="4">
        <v>50971000</v>
      </c>
      <c r="H1090" s="4">
        <v>53620959.047342427</v>
      </c>
      <c r="I1090" s="4">
        <v>55263523</v>
      </c>
      <c r="J1090" s="4">
        <v>55263523</v>
      </c>
      <c r="K1090" s="4">
        <v>58137226.196000002</v>
      </c>
      <c r="L1090" s="4">
        <v>55316104.848715506</v>
      </c>
      <c r="M1090" s="4">
        <v>24829189</v>
      </c>
      <c r="N1090" s="4">
        <v>24829189</v>
      </c>
      <c r="O1090" s="4">
        <v>23624347.28829686</v>
      </c>
      <c r="P1090" s="4">
        <v>59881342.981880002</v>
      </c>
      <c r="Q1090" s="4">
        <v>53750554.71148771</v>
      </c>
      <c r="R1090" s="4">
        <v>0</v>
      </c>
      <c r="S1090" s="4">
        <v>0</v>
      </c>
      <c r="T1090" s="4">
        <v>61677783.271336399</v>
      </c>
      <c r="U1090" s="4">
        <v>53750554.711487703</v>
      </c>
    </row>
    <row r="1091" spans="1:21" x14ac:dyDescent="0.25">
      <c r="A1091" s="3" t="s">
        <v>1258</v>
      </c>
      <c r="B1091" s="3" t="s">
        <v>22</v>
      </c>
      <c r="C1091" s="3" t="s">
        <v>1257</v>
      </c>
      <c r="D1091" s="3" t="s">
        <v>978</v>
      </c>
      <c r="E1091" s="2" t="s">
        <v>1267</v>
      </c>
      <c r="F1091" t="s">
        <v>1967</v>
      </c>
      <c r="G1091" s="4">
        <v>0</v>
      </c>
      <c r="H1091" s="4">
        <v>0</v>
      </c>
      <c r="I1091" s="4">
        <v>0</v>
      </c>
      <c r="J1091" s="4">
        <v>0</v>
      </c>
      <c r="K1091" s="4">
        <v>26334505</v>
      </c>
      <c r="L1091" s="4">
        <v>25056617.507136062</v>
      </c>
      <c r="M1091" s="4">
        <v>624000</v>
      </c>
      <c r="N1091" s="4">
        <v>0</v>
      </c>
      <c r="O1091" s="4">
        <v>593720.26641293999</v>
      </c>
      <c r="P1091" s="4">
        <v>27124540.149999999</v>
      </c>
      <c r="Q1091" s="4">
        <v>24347467.955047302</v>
      </c>
      <c r="R1091" s="4">
        <v>0</v>
      </c>
      <c r="S1091" s="4">
        <v>0</v>
      </c>
      <c r="T1091" s="4">
        <v>27938276.354499999</v>
      </c>
      <c r="U1091" s="4">
        <v>24347467.955047302</v>
      </c>
    </row>
    <row r="1092" spans="1:21" x14ac:dyDescent="0.25">
      <c r="A1092" s="3" t="s">
        <v>1258</v>
      </c>
      <c r="B1092" s="3" t="s">
        <v>22</v>
      </c>
      <c r="C1092" s="3" t="s">
        <v>1257</v>
      </c>
      <c r="D1092" s="3" t="s">
        <v>978</v>
      </c>
      <c r="E1092" s="2" t="s">
        <v>1268</v>
      </c>
      <c r="F1092" t="s">
        <v>1968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</row>
    <row r="1093" spans="1:21" x14ac:dyDescent="0.25">
      <c r="A1093" s="3" t="s">
        <v>1258</v>
      </c>
      <c r="B1093" s="3" t="s">
        <v>22</v>
      </c>
      <c r="C1093" s="3" t="s">
        <v>1257</v>
      </c>
      <c r="D1093" s="3" t="s">
        <v>978</v>
      </c>
      <c r="E1093" s="2" t="s">
        <v>1269</v>
      </c>
      <c r="F1093" t="s">
        <v>1969</v>
      </c>
      <c r="G1093" s="4">
        <v>45512000</v>
      </c>
      <c r="H1093" s="4">
        <v>47878148.126633748</v>
      </c>
      <c r="I1093" s="4">
        <v>0</v>
      </c>
      <c r="J1093" s="4">
        <v>0</v>
      </c>
      <c r="K1093" s="4">
        <v>46144000</v>
      </c>
      <c r="L1093" s="4">
        <v>43904852.521408178</v>
      </c>
      <c r="M1093" s="4">
        <v>398516669</v>
      </c>
      <c r="N1093" s="4">
        <v>16360500</v>
      </c>
      <c r="O1093" s="4">
        <v>379178562.32159847</v>
      </c>
      <c r="P1093" s="4">
        <v>46144000</v>
      </c>
      <c r="Q1093" s="4">
        <v>41419672.190007716</v>
      </c>
      <c r="R1093" s="4">
        <v>0</v>
      </c>
      <c r="S1093" s="4">
        <v>0</v>
      </c>
      <c r="T1093" s="4">
        <v>46144000</v>
      </c>
      <c r="U1093" s="4">
        <v>40213273.970881276</v>
      </c>
    </row>
    <row r="1094" spans="1:21" x14ac:dyDescent="0.25">
      <c r="A1094" s="3" t="s">
        <v>1258</v>
      </c>
      <c r="B1094" s="3" t="s">
        <v>22</v>
      </c>
      <c r="C1094" s="3" t="s">
        <v>1257</v>
      </c>
      <c r="D1094" s="3" t="s">
        <v>978</v>
      </c>
      <c r="E1094" s="2" t="s">
        <v>1270</v>
      </c>
      <c r="F1094" t="s">
        <v>1970</v>
      </c>
      <c r="G1094" s="4">
        <v>0</v>
      </c>
      <c r="H1094" s="4">
        <v>0</v>
      </c>
      <c r="I1094" s="4">
        <v>36532888</v>
      </c>
      <c r="J1094" s="4">
        <v>36532888</v>
      </c>
      <c r="K1094" s="4">
        <v>77000368.037599996</v>
      </c>
      <c r="L1094" s="4">
        <v>73263908.694196001</v>
      </c>
      <c r="M1094" s="4">
        <v>0</v>
      </c>
      <c r="N1094" s="4">
        <v>0</v>
      </c>
      <c r="O1094" s="4">
        <v>0</v>
      </c>
      <c r="P1094" s="4">
        <v>79310379.078728005</v>
      </c>
      <c r="Q1094" s="4">
        <v>71190401.844360262</v>
      </c>
      <c r="R1094" s="4">
        <v>0</v>
      </c>
      <c r="S1094" s="4">
        <v>0</v>
      </c>
      <c r="T1094" s="4">
        <v>81689690.451089799</v>
      </c>
      <c r="U1094" s="4">
        <v>71190401.844360217</v>
      </c>
    </row>
    <row r="1095" spans="1:21" x14ac:dyDescent="0.25">
      <c r="A1095" s="3" t="s">
        <v>1258</v>
      </c>
      <c r="B1095" s="3" t="s">
        <v>22</v>
      </c>
      <c r="C1095" s="3" t="s">
        <v>1257</v>
      </c>
      <c r="D1095" s="3" t="s">
        <v>978</v>
      </c>
      <c r="E1095" s="2" t="s">
        <v>1271</v>
      </c>
      <c r="F1095" t="s">
        <v>1971</v>
      </c>
      <c r="G1095" s="4">
        <v>131939360</v>
      </c>
      <c r="H1095" s="4">
        <v>138798827.1623584</v>
      </c>
      <c r="I1095" s="4">
        <v>158273633</v>
      </c>
      <c r="J1095" s="4">
        <v>158273633</v>
      </c>
      <c r="K1095" s="4">
        <v>166503862</v>
      </c>
      <c r="L1095" s="4">
        <v>158424226.45099905</v>
      </c>
      <c r="M1095" s="4">
        <v>162522269</v>
      </c>
      <c r="N1095" s="4">
        <v>162522269</v>
      </c>
      <c r="O1095" s="4">
        <v>154635841.10371074</v>
      </c>
      <c r="P1095" s="4">
        <v>171498977.86000001</v>
      </c>
      <c r="Q1095" s="4">
        <v>153940521.92880097</v>
      </c>
      <c r="R1095" s="4">
        <v>0</v>
      </c>
      <c r="S1095" s="4">
        <v>0</v>
      </c>
      <c r="T1095" s="4">
        <v>176643947.19580001</v>
      </c>
      <c r="U1095" s="4">
        <v>153940521.92880094</v>
      </c>
    </row>
    <row r="1096" spans="1:21" x14ac:dyDescent="0.25">
      <c r="A1096" s="3" t="s">
        <v>1258</v>
      </c>
      <c r="B1096" s="3" t="s">
        <v>22</v>
      </c>
      <c r="C1096" s="3" t="s">
        <v>1257</v>
      </c>
      <c r="D1096" s="3" t="s">
        <v>978</v>
      </c>
      <c r="E1096" s="2" t="s">
        <v>1272</v>
      </c>
      <c r="F1096" t="s">
        <v>1972</v>
      </c>
      <c r="G1096" s="4">
        <v>16115051722</v>
      </c>
      <c r="H1096" s="4">
        <v>16952865912.600637</v>
      </c>
      <c r="I1096" s="4">
        <v>15018482806</v>
      </c>
      <c r="J1096" s="4">
        <v>15018482806</v>
      </c>
      <c r="K1096" s="4">
        <v>15799443911.912001</v>
      </c>
      <c r="L1096" s="4">
        <v>15032772513.712654</v>
      </c>
      <c r="M1096" s="4">
        <v>18839167302</v>
      </c>
      <c r="N1096" s="4">
        <v>18839167302</v>
      </c>
      <c r="O1096" s="4">
        <v>17924992675.547096</v>
      </c>
      <c r="P1096" s="4">
        <v>16273427229.2694</v>
      </c>
      <c r="Q1096" s="4">
        <v>14607316687.852898</v>
      </c>
      <c r="R1096" s="4">
        <v>0</v>
      </c>
      <c r="S1096" s="4">
        <v>0</v>
      </c>
      <c r="T1096" s="4">
        <v>16761630046.1474</v>
      </c>
      <c r="U1096" s="4">
        <v>14607316687.852825</v>
      </c>
    </row>
    <row r="1097" spans="1:21" x14ac:dyDescent="0.25">
      <c r="A1097" s="3" t="s">
        <v>1258</v>
      </c>
      <c r="B1097" s="3" t="s">
        <v>22</v>
      </c>
      <c r="C1097" s="3" t="s">
        <v>1257</v>
      </c>
      <c r="D1097" s="3" t="s">
        <v>978</v>
      </c>
      <c r="E1097" s="2" t="s">
        <v>1273</v>
      </c>
      <c r="F1097" t="s">
        <v>1973</v>
      </c>
      <c r="G1097" s="4">
        <v>276975187</v>
      </c>
      <c r="H1097" s="4">
        <v>291375000.67208827</v>
      </c>
      <c r="I1097" s="4">
        <v>274492017</v>
      </c>
      <c r="J1097" s="4">
        <v>274492017</v>
      </c>
      <c r="K1097" s="4">
        <v>274492017</v>
      </c>
      <c r="L1097" s="4">
        <v>261172233.11132255</v>
      </c>
      <c r="M1097" s="4">
        <v>278880451</v>
      </c>
      <c r="N1097" s="4">
        <v>0</v>
      </c>
      <c r="O1097" s="4">
        <v>265347717.41198859</v>
      </c>
      <c r="P1097" s="4">
        <v>274492017</v>
      </c>
      <c r="Q1097" s="4">
        <v>246388899.16162503</v>
      </c>
      <c r="R1097" s="4">
        <v>0</v>
      </c>
      <c r="S1097" s="4">
        <v>0</v>
      </c>
      <c r="T1097" s="4">
        <v>274492017</v>
      </c>
      <c r="U1097" s="4">
        <v>239212523.45788836</v>
      </c>
    </row>
    <row r="1098" spans="1:21" x14ac:dyDescent="0.25">
      <c r="A1098" s="3" t="s">
        <v>1258</v>
      </c>
      <c r="B1098" s="3" t="s">
        <v>22</v>
      </c>
      <c r="C1098" s="3" t="s">
        <v>1257</v>
      </c>
      <c r="D1098" s="3" t="s">
        <v>978</v>
      </c>
      <c r="E1098" s="2" t="s">
        <v>1274</v>
      </c>
      <c r="F1098" t="s">
        <v>1974</v>
      </c>
      <c r="G1098" s="4">
        <v>14472411</v>
      </c>
      <c r="H1098" s="4">
        <v>15224825.048504211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</row>
    <row r="1099" spans="1:21" x14ac:dyDescent="0.25">
      <c r="A1099" s="3" t="s">
        <v>1258</v>
      </c>
      <c r="B1099" s="3" t="s">
        <v>22</v>
      </c>
      <c r="C1099" s="3" t="s">
        <v>1257</v>
      </c>
      <c r="D1099" s="3" t="s">
        <v>978</v>
      </c>
      <c r="E1099" s="2" t="s">
        <v>1275</v>
      </c>
      <c r="F1099" t="s">
        <v>1975</v>
      </c>
      <c r="G1099" s="4">
        <v>283841543</v>
      </c>
      <c r="H1099" s="4">
        <v>298598335.3894859</v>
      </c>
      <c r="I1099" s="4">
        <v>304318300</v>
      </c>
      <c r="J1099" s="4">
        <v>304318300</v>
      </c>
      <c r="K1099" s="4">
        <v>304318300</v>
      </c>
      <c r="L1099" s="4">
        <v>289551189.34348238</v>
      </c>
      <c r="M1099" s="4">
        <v>170966182</v>
      </c>
      <c r="N1099" s="4">
        <v>170966182</v>
      </c>
      <c r="O1099" s="4">
        <v>162670011.41769743</v>
      </c>
      <c r="P1099" s="4">
        <v>304318300</v>
      </c>
      <c r="Q1099" s="4">
        <v>273161499.38064378</v>
      </c>
      <c r="R1099" s="4">
        <v>0</v>
      </c>
      <c r="S1099" s="4">
        <v>0</v>
      </c>
      <c r="T1099" s="4">
        <v>304318300</v>
      </c>
      <c r="U1099" s="4">
        <v>265205339.20450848</v>
      </c>
    </row>
    <row r="1100" spans="1:21" x14ac:dyDescent="0.25">
      <c r="A1100" s="3" t="s">
        <v>1278</v>
      </c>
      <c r="B1100" s="3" t="s">
        <v>707</v>
      </c>
      <c r="C1100" s="3" t="s">
        <v>1277</v>
      </c>
      <c r="D1100" s="3" t="s">
        <v>978</v>
      </c>
      <c r="E1100" s="2" t="s">
        <v>1276</v>
      </c>
      <c r="F1100" t="s">
        <v>1958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</row>
    <row r="1101" spans="1:21" x14ac:dyDescent="0.25">
      <c r="A1101" s="3" t="s">
        <v>1278</v>
      </c>
      <c r="B1101" s="3" t="s">
        <v>707</v>
      </c>
      <c r="C1101" s="3" t="s">
        <v>1277</v>
      </c>
      <c r="D1101" s="3" t="s">
        <v>978</v>
      </c>
      <c r="E1101" s="2" t="s">
        <v>1279</v>
      </c>
      <c r="F1101" t="s">
        <v>1959</v>
      </c>
      <c r="G1101" s="4">
        <v>15446200</v>
      </c>
      <c r="H1101" s="4">
        <v>16249240.894568689</v>
      </c>
      <c r="I1101" s="4">
        <v>36400000</v>
      </c>
      <c r="J1101" s="4">
        <v>36400000</v>
      </c>
      <c r="K1101" s="4">
        <v>36400000</v>
      </c>
      <c r="L1101" s="4">
        <v>34633682.207421504</v>
      </c>
      <c r="M1101" s="4">
        <v>41292000</v>
      </c>
      <c r="N1101" s="4">
        <v>41292000</v>
      </c>
      <c r="O1101" s="4">
        <v>39288296.860133208</v>
      </c>
      <c r="P1101" s="4">
        <v>36400000</v>
      </c>
      <c r="Q1101" s="4">
        <v>32673285.101341039</v>
      </c>
      <c r="R1101" s="4">
        <v>0</v>
      </c>
      <c r="S1101" s="4">
        <v>0</v>
      </c>
      <c r="T1101" s="4">
        <v>36400000</v>
      </c>
      <c r="U1101" s="4">
        <v>31721636.020719454</v>
      </c>
    </row>
    <row r="1102" spans="1:21" x14ac:dyDescent="0.25">
      <c r="A1102" s="3" t="s">
        <v>1278</v>
      </c>
      <c r="B1102" s="3" t="s">
        <v>707</v>
      </c>
      <c r="C1102" s="3" t="s">
        <v>1277</v>
      </c>
      <c r="D1102" s="3" t="s">
        <v>978</v>
      </c>
      <c r="E1102" s="2" t="s">
        <v>1280</v>
      </c>
      <c r="F1102" t="s">
        <v>1960</v>
      </c>
      <c r="G1102" s="4">
        <v>40224000</v>
      </c>
      <c r="H1102" s="4">
        <v>42315227.41794946</v>
      </c>
      <c r="I1102" s="4">
        <v>88835999</v>
      </c>
      <c r="J1102" s="4">
        <v>88835999</v>
      </c>
      <c r="K1102" s="4">
        <v>88835999</v>
      </c>
      <c r="L1102" s="4">
        <v>84525213.13035205</v>
      </c>
      <c r="M1102" s="4">
        <v>0</v>
      </c>
      <c r="N1102" s="4">
        <v>161186187</v>
      </c>
      <c r="O1102" s="4">
        <v>0</v>
      </c>
      <c r="P1102" s="4">
        <v>88835999</v>
      </c>
      <c r="Q1102" s="4">
        <v>79740767.104105696</v>
      </c>
      <c r="R1102" s="4">
        <v>0</v>
      </c>
      <c r="S1102" s="4">
        <v>0</v>
      </c>
      <c r="T1102" s="4">
        <v>88835999</v>
      </c>
      <c r="U1102" s="4">
        <v>77418220.489423007</v>
      </c>
    </row>
    <row r="1103" spans="1:21" x14ac:dyDescent="0.25">
      <c r="A1103" s="3" t="s">
        <v>1278</v>
      </c>
      <c r="B1103" s="3" t="s">
        <v>707</v>
      </c>
      <c r="C1103" s="3" t="s">
        <v>1277</v>
      </c>
      <c r="D1103" s="3" t="s">
        <v>978</v>
      </c>
      <c r="E1103" s="2" t="s">
        <v>1281</v>
      </c>
      <c r="F1103" t="s">
        <v>1961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595820712</v>
      </c>
      <c r="N1103" s="4">
        <v>0</v>
      </c>
      <c r="O1103" s="4">
        <v>566908384.39581347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</row>
    <row r="1104" spans="1:21" x14ac:dyDescent="0.25">
      <c r="A1104" s="3" t="s">
        <v>1278</v>
      </c>
      <c r="B1104" s="3" t="s">
        <v>707</v>
      </c>
      <c r="C1104" s="3" t="s">
        <v>1277</v>
      </c>
      <c r="D1104" s="3" t="s">
        <v>978</v>
      </c>
      <c r="E1104" s="2" t="s">
        <v>1282</v>
      </c>
      <c r="F1104" t="s">
        <v>1962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</row>
    <row r="1105" spans="1:21" x14ac:dyDescent="0.25">
      <c r="A1105" s="3" t="s">
        <v>1278</v>
      </c>
      <c r="B1105" s="3" t="s">
        <v>707</v>
      </c>
      <c r="C1105" s="3" t="s">
        <v>1277</v>
      </c>
      <c r="D1105" s="3" t="s">
        <v>978</v>
      </c>
      <c r="E1105" s="2" t="s">
        <v>1283</v>
      </c>
      <c r="F1105" t="s">
        <v>1963</v>
      </c>
      <c r="G1105" s="4">
        <v>51919000</v>
      </c>
      <c r="H1105" s="4">
        <v>54618245.13505663</v>
      </c>
      <c r="I1105" s="4">
        <v>53587000</v>
      </c>
      <c r="J1105" s="4">
        <v>53587000</v>
      </c>
      <c r="K1105" s="4">
        <v>53587000</v>
      </c>
      <c r="L1105" s="4">
        <v>50986679.352997147</v>
      </c>
      <c r="M1105" s="4">
        <v>52642125</v>
      </c>
      <c r="N1105" s="4">
        <v>54642125</v>
      </c>
      <c r="O1105" s="4">
        <v>50087654.614652708</v>
      </c>
      <c r="P1105" s="4">
        <v>53587000</v>
      </c>
      <c r="Q1105" s="4">
        <v>48100640.899053909</v>
      </c>
      <c r="R1105" s="4">
        <v>56600000</v>
      </c>
      <c r="S1105" s="4">
        <v>50805163.097140186</v>
      </c>
      <c r="T1105" s="4">
        <v>53587000</v>
      </c>
      <c r="U1105" s="4">
        <v>46699651.358304761</v>
      </c>
    </row>
    <row r="1106" spans="1:21" x14ac:dyDescent="0.25">
      <c r="A1106" s="3" t="s">
        <v>1278</v>
      </c>
      <c r="B1106" s="3" t="s">
        <v>707</v>
      </c>
      <c r="C1106" s="3" t="s">
        <v>1277</v>
      </c>
      <c r="D1106" s="3" t="s">
        <v>978</v>
      </c>
      <c r="E1106" s="2" t="s">
        <v>1284</v>
      </c>
      <c r="F1106" t="s">
        <v>1964</v>
      </c>
      <c r="G1106" s="4">
        <v>13390486</v>
      </c>
      <c r="H1106" s="4">
        <v>14086651.261109496</v>
      </c>
      <c r="I1106" s="4">
        <v>8470889</v>
      </c>
      <c r="J1106" s="4">
        <v>8470889</v>
      </c>
      <c r="K1106" s="4">
        <v>8470889</v>
      </c>
      <c r="L1106" s="4">
        <v>8059837.2978116078</v>
      </c>
      <c r="M1106" s="4">
        <v>321283262</v>
      </c>
      <c r="N1106" s="4">
        <v>40350000</v>
      </c>
      <c r="O1106" s="4">
        <v>305692922.93054235</v>
      </c>
      <c r="P1106" s="4">
        <v>8470889</v>
      </c>
      <c r="Q1106" s="4">
        <v>7603620.0922751017</v>
      </c>
      <c r="R1106" s="4">
        <v>0</v>
      </c>
      <c r="S1106" s="4">
        <v>0</v>
      </c>
      <c r="T1106" s="4">
        <v>8470889</v>
      </c>
      <c r="U1106" s="4">
        <v>7382155.4293933017</v>
      </c>
    </row>
    <row r="1107" spans="1:21" x14ac:dyDescent="0.25">
      <c r="A1107" s="3" t="s">
        <v>1278</v>
      </c>
      <c r="B1107" s="3" t="s">
        <v>707</v>
      </c>
      <c r="C1107" s="3" t="s">
        <v>1277</v>
      </c>
      <c r="D1107" s="3" t="s">
        <v>978</v>
      </c>
      <c r="E1107" s="2" t="s">
        <v>1285</v>
      </c>
      <c r="F1107" t="s">
        <v>1965</v>
      </c>
      <c r="G1107" s="4">
        <v>0</v>
      </c>
      <c r="H1107" s="4">
        <v>0</v>
      </c>
      <c r="I1107" s="4">
        <v>347840602</v>
      </c>
      <c r="J1107" s="4">
        <v>347840602</v>
      </c>
      <c r="K1107" s="4">
        <v>173920301</v>
      </c>
      <c r="L1107" s="4">
        <v>165480781.16079924</v>
      </c>
      <c r="M1107" s="4">
        <v>0</v>
      </c>
      <c r="N1107" s="4">
        <v>279838338</v>
      </c>
      <c r="O1107" s="4">
        <v>0</v>
      </c>
      <c r="P1107" s="4">
        <v>86960150.5</v>
      </c>
      <c r="Q1107" s="4">
        <v>78056972.245660022</v>
      </c>
      <c r="R1107" s="4">
        <v>0</v>
      </c>
      <c r="S1107" s="4">
        <v>0</v>
      </c>
      <c r="T1107" s="4">
        <v>43480075.25</v>
      </c>
      <c r="U1107" s="4">
        <v>37891734.099834956</v>
      </c>
    </row>
    <row r="1108" spans="1:21" x14ac:dyDescent="0.25">
      <c r="A1108" s="3" t="s">
        <v>1278</v>
      </c>
      <c r="B1108" s="3" t="s">
        <v>707</v>
      </c>
      <c r="C1108" s="3" t="s">
        <v>1277</v>
      </c>
      <c r="D1108" s="3" t="s">
        <v>978</v>
      </c>
      <c r="E1108" s="2" t="s">
        <v>1286</v>
      </c>
      <c r="F1108" t="s">
        <v>1966</v>
      </c>
      <c r="G1108" s="4">
        <v>8927380</v>
      </c>
      <c r="H1108" s="4">
        <v>9391510.4153354634</v>
      </c>
      <c r="I1108" s="4">
        <v>30940100</v>
      </c>
      <c r="J1108" s="4">
        <v>30940100</v>
      </c>
      <c r="K1108" s="4">
        <v>30940100</v>
      </c>
      <c r="L1108" s="4">
        <v>29438725.023786869</v>
      </c>
      <c r="M1108" s="4">
        <v>111000</v>
      </c>
      <c r="N1108" s="4">
        <v>0</v>
      </c>
      <c r="O1108" s="4">
        <v>105613.70123691722</v>
      </c>
      <c r="P1108" s="4">
        <v>30940100</v>
      </c>
      <c r="Q1108" s="4">
        <v>27772382.09791214</v>
      </c>
      <c r="R1108" s="4">
        <v>0</v>
      </c>
      <c r="S1108" s="4">
        <v>0</v>
      </c>
      <c r="T1108" s="4">
        <v>30940100</v>
      </c>
      <c r="U1108" s="4">
        <v>26963477.764963239</v>
      </c>
    </row>
    <row r="1109" spans="1:21" x14ac:dyDescent="0.25">
      <c r="A1109" s="3" t="s">
        <v>1278</v>
      </c>
      <c r="B1109" s="3" t="s">
        <v>707</v>
      </c>
      <c r="C1109" s="3" t="s">
        <v>1277</v>
      </c>
      <c r="D1109" s="3" t="s">
        <v>978</v>
      </c>
      <c r="E1109" s="2" t="s">
        <v>1287</v>
      </c>
      <c r="F1109" t="s">
        <v>1967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730989338</v>
      </c>
      <c r="N1109" s="4">
        <v>0</v>
      </c>
      <c r="O1109" s="4">
        <v>695517923.88201714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</row>
    <row r="1110" spans="1:21" x14ac:dyDescent="0.25">
      <c r="A1110" s="3" t="s">
        <v>1278</v>
      </c>
      <c r="B1110" s="3" t="s">
        <v>707</v>
      </c>
      <c r="C1110" s="3" t="s">
        <v>1277</v>
      </c>
      <c r="D1110" s="3" t="s">
        <v>978</v>
      </c>
      <c r="E1110" s="2" t="s">
        <v>1288</v>
      </c>
      <c r="F1110" t="s">
        <v>1968</v>
      </c>
      <c r="G1110" s="4">
        <v>4461579</v>
      </c>
      <c r="H1110" s="4">
        <v>4693534.4577403422</v>
      </c>
      <c r="I1110" s="4">
        <v>9964181</v>
      </c>
      <c r="J1110" s="4">
        <v>9964181</v>
      </c>
      <c r="K1110" s="4">
        <v>9764897.3800000008</v>
      </c>
      <c r="L1110" s="4">
        <v>9291053.6441484299</v>
      </c>
      <c r="M1110" s="4">
        <v>0</v>
      </c>
      <c r="N1110" s="4">
        <v>0</v>
      </c>
      <c r="O1110" s="4">
        <v>0</v>
      </c>
      <c r="P1110" s="4">
        <v>9569599.4323999994</v>
      </c>
      <c r="Q1110" s="4">
        <v>8589842.0483636428</v>
      </c>
      <c r="R1110" s="4">
        <v>0</v>
      </c>
      <c r="S1110" s="4">
        <v>0</v>
      </c>
      <c r="T1110" s="4">
        <v>9378207.4437520001</v>
      </c>
      <c r="U1110" s="4">
        <v>8172859.4246566687</v>
      </c>
    </row>
    <row r="1111" spans="1:21" x14ac:dyDescent="0.25">
      <c r="A1111" s="3" t="s">
        <v>1278</v>
      </c>
      <c r="B1111" s="3" t="s">
        <v>707</v>
      </c>
      <c r="C1111" s="3" t="s">
        <v>1277</v>
      </c>
      <c r="D1111" s="3" t="s">
        <v>978</v>
      </c>
      <c r="E1111" s="2" t="s">
        <v>1289</v>
      </c>
      <c r="F1111" t="s">
        <v>1969</v>
      </c>
      <c r="G1111" s="4">
        <v>38142539</v>
      </c>
      <c r="H1111" s="4">
        <v>40125552.209700838</v>
      </c>
      <c r="I1111" s="4">
        <v>8163068</v>
      </c>
      <c r="J1111" s="4">
        <v>8163068</v>
      </c>
      <c r="K1111" s="4">
        <v>8163068</v>
      </c>
      <c r="L1111" s="4">
        <v>7766953.37773549</v>
      </c>
      <c r="M1111" s="4">
        <v>0</v>
      </c>
      <c r="N1111" s="4">
        <v>994924</v>
      </c>
      <c r="O1111" s="4">
        <v>0</v>
      </c>
      <c r="P1111" s="4">
        <v>8163068</v>
      </c>
      <c r="Q1111" s="4">
        <v>7327314.5072976314</v>
      </c>
      <c r="R1111" s="4">
        <v>0</v>
      </c>
      <c r="S1111" s="4">
        <v>0</v>
      </c>
      <c r="T1111" s="4">
        <v>8163068</v>
      </c>
      <c r="U1111" s="4">
        <v>7113897.5799006131</v>
      </c>
    </row>
    <row r="1112" spans="1:21" x14ac:dyDescent="0.25">
      <c r="A1112" s="3" t="s">
        <v>1278</v>
      </c>
      <c r="B1112" s="3" t="s">
        <v>707</v>
      </c>
      <c r="C1112" s="3" t="s">
        <v>1277</v>
      </c>
      <c r="D1112" s="3" t="s">
        <v>978</v>
      </c>
      <c r="E1112" s="2" t="s">
        <v>1290</v>
      </c>
      <c r="F1112" t="s">
        <v>1970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642110185</v>
      </c>
      <c r="N1112" s="4">
        <v>0</v>
      </c>
      <c r="O1112" s="4">
        <v>610951650.80875349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</row>
    <row r="1113" spans="1:21" x14ac:dyDescent="0.25">
      <c r="A1113" s="3" t="s">
        <v>1278</v>
      </c>
      <c r="B1113" s="3" t="s">
        <v>707</v>
      </c>
      <c r="C1113" s="3" t="s">
        <v>1277</v>
      </c>
      <c r="D1113" s="3" t="s">
        <v>978</v>
      </c>
      <c r="E1113" s="2" t="s">
        <v>1291</v>
      </c>
      <c r="F1113" t="s">
        <v>1971</v>
      </c>
      <c r="G1113" s="4">
        <v>61842148</v>
      </c>
      <c r="H1113" s="4">
        <v>65057293.074644201</v>
      </c>
      <c r="I1113" s="4">
        <v>85018787</v>
      </c>
      <c r="J1113" s="4">
        <v>85018787</v>
      </c>
      <c r="K1113" s="4">
        <v>85018787</v>
      </c>
      <c r="L1113" s="4">
        <v>80893232.159847766</v>
      </c>
      <c r="M1113" s="4">
        <v>50944970</v>
      </c>
      <c r="N1113" s="4">
        <v>49519970</v>
      </c>
      <c r="O1113" s="4">
        <v>48472854.42435775</v>
      </c>
      <c r="P1113" s="4">
        <v>85018787</v>
      </c>
      <c r="Q1113" s="4">
        <v>76314369.962120533</v>
      </c>
      <c r="R1113" s="4">
        <v>0</v>
      </c>
      <c r="S1113" s="4">
        <v>0</v>
      </c>
      <c r="T1113" s="4">
        <v>85018787</v>
      </c>
      <c r="U1113" s="4">
        <v>74091621.322447106</v>
      </c>
    </row>
    <row r="1114" spans="1:21" x14ac:dyDescent="0.25">
      <c r="A1114" s="3" t="s">
        <v>1278</v>
      </c>
      <c r="B1114" s="3" t="s">
        <v>707</v>
      </c>
      <c r="C1114" s="3" t="s">
        <v>1277</v>
      </c>
      <c r="D1114" s="3" t="s">
        <v>978</v>
      </c>
      <c r="E1114" s="2" t="s">
        <v>1292</v>
      </c>
      <c r="F1114" t="s">
        <v>1972</v>
      </c>
      <c r="G1114" s="4">
        <v>9711375715</v>
      </c>
      <c r="H1114" s="4">
        <v>10216265710.058088</v>
      </c>
      <c r="I1114" s="4">
        <v>8365668048</v>
      </c>
      <c r="J1114" s="4">
        <v>8365668048</v>
      </c>
      <c r="K1114" s="4">
        <v>8323839707.7600002</v>
      </c>
      <c r="L1114" s="4">
        <v>7919923603.9581347</v>
      </c>
      <c r="M1114" s="4">
        <v>8417172589</v>
      </c>
      <c r="N1114" s="4">
        <v>8417172589</v>
      </c>
      <c r="O1114" s="4">
        <v>8008727487.1550903</v>
      </c>
      <c r="P1114" s="4">
        <v>8278058589.3673201</v>
      </c>
      <c r="Q1114" s="4">
        <v>7430532098.2418537</v>
      </c>
      <c r="R1114" s="4">
        <v>0</v>
      </c>
      <c r="S1114" s="4">
        <v>0</v>
      </c>
      <c r="T1114" s="4">
        <v>8228390237.8311195</v>
      </c>
      <c r="U1114" s="4">
        <v>7170824180.2450533</v>
      </c>
    </row>
    <row r="1115" spans="1:21" x14ac:dyDescent="0.25">
      <c r="A1115" s="3" t="s">
        <v>1278</v>
      </c>
      <c r="B1115" s="3" t="s">
        <v>707</v>
      </c>
      <c r="C1115" s="3" t="s">
        <v>1277</v>
      </c>
      <c r="D1115" s="3" t="s">
        <v>978</v>
      </c>
      <c r="E1115" s="2" t="s">
        <v>1293</v>
      </c>
      <c r="F1115" t="s">
        <v>1973</v>
      </c>
      <c r="G1115" s="4">
        <v>22274256</v>
      </c>
      <c r="H1115" s="4">
        <v>23432284.412431017</v>
      </c>
      <c r="I1115" s="4">
        <v>34154817</v>
      </c>
      <c r="J1115" s="4">
        <v>34154817</v>
      </c>
      <c r="K1115" s="4">
        <v>34154817</v>
      </c>
      <c r="L1115" s="4">
        <v>32497447.19314938</v>
      </c>
      <c r="M1115" s="4">
        <v>30226966</v>
      </c>
      <c r="N1115" s="4">
        <v>0</v>
      </c>
      <c r="O1115" s="4">
        <v>28760196.003805898</v>
      </c>
      <c r="P1115" s="4">
        <v>34154817</v>
      </c>
      <c r="Q1115" s="4">
        <v>30657969.050140925</v>
      </c>
      <c r="R1115" s="4">
        <v>0</v>
      </c>
      <c r="S1115" s="4">
        <v>0</v>
      </c>
      <c r="T1115" s="4">
        <v>34154817</v>
      </c>
      <c r="U1115" s="4">
        <v>29765018.495282449</v>
      </c>
    </row>
    <row r="1116" spans="1:21" x14ac:dyDescent="0.25">
      <c r="A1116" s="3" t="s">
        <v>1278</v>
      </c>
      <c r="B1116" s="3" t="s">
        <v>707</v>
      </c>
      <c r="C1116" s="3" t="s">
        <v>1277</v>
      </c>
      <c r="D1116" s="3" t="s">
        <v>978</v>
      </c>
      <c r="E1116" s="2" t="s">
        <v>1294</v>
      </c>
      <c r="F1116" t="s">
        <v>1974</v>
      </c>
      <c r="G1116" s="4">
        <v>61009467</v>
      </c>
      <c r="H1116" s="4">
        <v>64181321.369154803</v>
      </c>
      <c r="I1116" s="4">
        <v>101690533</v>
      </c>
      <c r="J1116" s="4">
        <v>101690533</v>
      </c>
      <c r="K1116" s="4">
        <v>101690533</v>
      </c>
      <c r="L1116" s="4">
        <v>96755978.116079926</v>
      </c>
      <c r="M1116" s="4">
        <v>186623864</v>
      </c>
      <c r="N1116" s="4">
        <v>186623864</v>
      </c>
      <c r="O1116" s="4">
        <v>177567901.04662225</v>
      </c>
      <c r="P1116" s="4">
        <v>101690533</v>
      </c>
      <c r="Q1116" s="4">
        <v>91279224.637811244</v>
      </c>
      <c r="R1116" s="4">
        <v>0</v>
      </c>
      <c r="S1116" s="4">
        <v>0</v>
      </c>
      <c r="T1116" s="4">
        <v>101690533</v>
      </c>
      <c r="U1116" s="4">
        <v>88620606.444476932</v>
      </c>
    </row>
    <row r="1117" spans="1:21" x14ac:dyDescent="0.25">
      <c r="A1117" s="3" t="s">
        <v>1278</v>
      </c>
      <c r="B1117" s="3" t="s">
        <v>707</v>
      </c>
      <c r="C1117" s="3" t="s">
        <v>1277</v>
      </c>
      <c r="D1117" s="3" t="s">
        <v>978</v>
      </c>
      <c r="E1117" s="2" t="s">
        <v>1295</v>
      </c>
      <c r="F1117" t="s">
        <v>1975</v>
      </c>
      <c r="G1117" s="4">
        <v>27739417</v>
      </c>
      <c r="H1117" s="4">
        <v>29181576.6407203</v>
      </c>
      <c r="I1117" s="4">
        <v>190189254</v>
      </c>
      <c r="J1117" s="4">
        <v>190189254</v>
      </c>
      <c r="K1117" s="4">
        <v>190189254</v>
      </c>
      <c r="L1117" s="4">
        <v>180960279.73358706</v>
      </c>
      <c r="M1117" s="4">
        <v>117685949</v>
      </c>
      <c r="N1117" s="4">
        <v>117685949</v>
      </c>
      <c r="O1117" s="4">
        <v>111975213.13035204</v>
      </c>
      <c r="P1117" s="4">
        <v>190189254</v>
      </c>
      <c r="Q1117" s="4">
        <v>170717245.03168589</v>
      </c>
      <c r="R1117" s="4">
        <v>0</v>
      </c>
      <c r="S1117" s="4">
        <v>0</v>
      </c>
      <c r="T1117" s="4">
        <v>190189254</v>
      </c>
      <c r="U1117" s="4">
        <v>165744898.08901542</v>
      </c>
    </row>
    <row r="1118" spans="1:21" x14ac:dyDescent="0.25">
      <c r="A1118" s="3" t="s">
        <v>1298</v>
      </c>
      <c r="B1118" s="3" t="s">
        <v>707</v>
      </c>
      <c r="C1118" s="3" t="s">
        <v>1297</v>
      </c>
      <c r="D1118" s="3" t="s">
        <v>978</v>
      </c>
      <c r="E1118" s="2" t="s">
        <v>1296</v>
      </c>
      <c r="F1118" t="s">
        <v>1958</v>
      </c>
      <c r="G1118" s="4"/>
      <c r="H1118" s="4"/>
      <c r="I1118" s="4"/>
      <c r="J1118" s="4"/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</row>
    <row r="1119" spans="1:21" x14ac:dyDescent="0.25">
      <c r="A1119" s="3" t="s">
        <v>1298</v>
      </c>
      <c r="B1119" s="3" t="s">
        <v>707</v>
      </c>
      <c r="C1119" s="3" t="s">
        <v>1297</v>
      </c>
      <c r="D1119" s="3" t="s">
        <v>978</v>
      </c>
      <c r="E1119" s="2" t="s">
        <v>1299</v>
      </c>
      <c r="F1119" t="s">
        <v>1959</v>
      </c>
      <c r="G1119" s="4"/>
      <c r="H1119" s="4"/>
      <c r="I1119" s="4"/>
      <c r="J1119" s="4"/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</row>
    <row r="1120" spans="1:21" x14ac:dyDescent="0.25">
      <c r="A1120" s="3" t="s">
        <v>1298</v>
      </c>
      <c r="B1120" s="3" t="s">
        <v>707</v>
      </c>
      <c r="C1120" s="3" t="s">
        <v>1297</v>
      </c>
      <c r="D1120" s="3" t="s">
        <v>978</v>
      </c>
      <c r="E1120" s="2" t="s">
        <v>1300</v>
      </c>
      <c r="F1120" t="s">
        <v>1960</v>
      </c>
      <c r="G1120" s="4"/>
      <c r="H1120" s="4"/>
      <c r="I1120" s="4"/>
      <c r="J1120" s="4"/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</row>
    <row r="1121" spans="1:21" x14ac:dyDescent="0.25">
      <c r="A1121" s="3" t="s">
        <v>1298</v>
      </c>
      <c r="B1121" s="3" t="s">
        <v>707</v>
      </c>
      <c r="C1121" s="3" t="s">
        <v>1297</v>
      </c>
      <c r="D1121" s="3" t="s">
        <v>978</v>
      </c>
      <c r="E1121" s="2" t="s">
        <v>1301</v>
      </c>
      <c r="F1121" t="s">
        <v>1961</v>
      </c>
      <c r="G1121" s="4"/>
      <c r="H1121" s="4"/>
      <c r="I1121" s="4"/>
      <c r="J1121" s="4"/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</row>
    <row r="1122" spans="1:21" x14ac:dyDescent="0.25">
      <c r="A1122" s="3" t="s">
        <v>1298</v>
      </c>
      <c r="B1122" s="3" t="s">
        <v>707</v>
      </c>
      <c r="C1122" s="3" t="s">
        <v>1297</v>
      </c>
      <c r="D1122" s="3" t="s">
        <v>978</v>
      </c>
      <c r="E1122" s="2" t="s">
        <v>1302</v>
      </c>
      <c r="F1122" t="s">
        <v>1962</v>
      </c>
      <c r="G1122" s="4"/>
      <c r="H1122" s="4"/>
      <c r="I1122" s="4"/>
      <c r="J1122" s="4"/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</row>
    <row r="1123" spans="1:21" x14ac:dyDescent="0.25">
      <c r="A1123" s="3" t="s">
        <v>1298</v>
      </c>
      <c r="B1123" s="3" t="s">
        <v>707</v>
      </c>
      <c r="C1123" s="3" t="s">
        <v>1297</v>
      </c>
      <c r="D1123" s="3" t="s">
        <v>978</v>
      </c>
      <c r="E1123" s="2" t="s">
        <v>1303</v>
      </c>
      <c r="F1123" t="s">
        <v>1963</v>
      </c>
      <c r="G1123" s="4"/>
      <c r="H1123" s="4"/>
      <c r="I1123" s="4"/>
      <c r="J1123" s="4"/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</row>
    <row r="1124" spans="1:21" x14ac:dyDescent="0.25">
      <c r="A1124" s="3" t="s">
        <v>1298</v>
      </c>
      <c r="B1124" s="3" t="s">
        <v>707</v>
      </c>
      <c r="C1124" s="3" t="s">
        <v>1297</v>
      </c>
      <c r="D1124" s="3" t="s">
        <v>978</v>
      </c>
      <c r="E1124" s="2" t="s">
        <v>1304</v>
      </c>
      <c r="F1124" t="s">
        <v>1964</v>
      </c>
      <c r="G1124" s="4"/>
      <c r="H1124" s="4"/>
      <c r="I1124" s="4"/>
      <c r="J1124" s="4"/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</row>
    <row r="1125" spans="1:21" x14ac:dyDescent="0.25">
      <c r="A1125" s="3" t="s">
        <v>1298</v>
      </c>
      <c r="B1125" s="3" t="s">
        <v>707</v>
      </c>
      <c r="C1125" s="3" t="s">
        <v>1297</v>
      </c>
      <c r="D1125" s="3" t="s">
        <v>978</v>
      </c>
      <c r="E1125" s="2" t="s">
        <v>1305</v>
      </c>
      <c r="F1125" t="s">
        <v>1965</v>
      </c>
      <c r="G1125" s="4"/>
      <c r="H1125" s="4"/>
      <c r="I1125" s="4"/>
      <c r="J1125" s="4"/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</row>
    <row r="1126" spans="1:21" x14ac:dyDescent="0.25">
      <c r="A1126" s="3" t="s">
        <v>1298</v>
      </c>
      <c r="B1126" s="3" t="s">
        <v>707</v>
      </c>
      <c r="C1126" s="3" t="s">
        <v>1297</v>
      </c>
      <c r="D1126" s="3" t="s">
        <v>978</v>
      </c>
      <c r="E1126" s="2" t="s">
        <v>1306</v>
      </c>
      <c r="F1126" t="s">
        <v>1966</v>
      </c>
      <c r="G1126" s="4"/>
      <c r="H1126" s="4"/>
      <c r="I1126" s="4"/>
      <c r="J1126" s="4"/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</row>
    <row r="1127" spans="1:21" x14ac:dyDescent="0.25">
      <c r="A1127" s="3" t="s">
        <v>1298</v>
      </c>
      <c r="B1127" s="3" t="s">
        <v>707</v>
      </c>
      <c r="C1127" s="3" t="s">
        <v>1297</v>
      </c>
      <c r="D1127" s="3" t="s">
        <v>978</v>
      </c>
      <c r="E1127" s="2" t="s">
        <v>1307</v>
      </c>
      <c r="F1127" t="s">
        <v>1967</v>
      </c>
      <c r="G1127" s="4"/>
      <c r="H1127" s="4"/>
      <c r="I1127" s="4"/>
      <c r="J1127" s="4"/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</row>
    <row r="1128" spans="1:21" x14ac:dyDescent="0.25">
      <c r="A1128" s="3" t="s">
        <v>1298</v>
      </c>
      <c r="B1128" s="3" t="s">
        <v>707</v>
      </c>
      <c r="C1128" s="3" t="s">
        <v>1297</v>
      </c>
      <c r="D1128" s="3" t="s">
        <v>978</v>
      </c>
      <c r="E1128" s="2" t="s">
        <v>1308</v>
      </c>
      <c r="F1128" t="s">
        <v>1968</v>
      </c>
      <c r="G1128" s="4"/>
      <c r="H1128" s="4"/>
      <c r="I1128" s="4"/>
      <c r="J1128" s="4"/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</row>
    <row r="1129" spans="1:21" x14ac:dyDescent="0.25">
      <c r="A1129" s="3" t="s">
        <v>1298</v>
      </c>
      <c r="B1129" s="3" t="s">
        <v>707</v>
      </c>
      <c r="C1129" s="3" t="s">
        <v>1297</v>
      </c>
      <c r="D1129" s="3" t="s">
        <v>978</v>
      </c>
      <c r="E1129" s="2" t="s">
        <v>1309</v>
      </c>
      <c r="F1129" t="s">
        <v>1969</v>
      </c>
      <c r="G1129" s="4"/>
      <c r="H1129" s="4"/>
      <c r="I1129" s="4"/>
      <c r="J1129" s="4"/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</row>
    <row r="1130" spans="1:21" x14ac:dyDescent="0.25">
      <c r="A1130" s="3" t="s">
        <v>1298</v>
      </c>
      <c r="B1130" s="3" t="s">
        <v>707</v>
      </c>
      <c r="C1130" s="3" t="s">
        <v>1297</v>
      </c>
      <c r="D1130" s="3" t="s">
        <v>978</v>
      </c>
      <c r="E1130" s="2" t="s">
        <v>1310</v>
      </c>
      <c r="F1130" t="s">
        <v>1970</v>
      </c>
      <c r="G1130" s="4"/>
      <c r="H1130" s="4"/>
      <c r="I1130" s="4"/>
      <c r="J1130" s="4"/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</row>
    <row r="1131" spans="1:21" x14ac:dyDescent="0.25">
      <c r="A1131" s="3" t="s">
        <v>1298</v>
      </c>
      <c r="B1131" s="3" t="s">
        <v>707</v>
      </c>
      <c r="C1131" s="3" t="s">
        <v>1297</v>
      </c>
      <c r="D1131" s="3" t="s">
        <v>978</v>
      </c>
      <c r="E1131" s="2" t="s">
        <v>1311</v>
      </c>
      <c r="F1131" t="s">
        <v>1971</v>
      </c>
      <c r="G1131" s="4"/>
      <c r="H1131" s="4"/>
      <c r="I1131" s="4"/>
      <c r="J1131" s="4"/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</row>
    <row r="1132" spans="1:21" x14ac:dyDescent="0.25">
      <c r="A1132" s="3" t="s">
        <v>1298</v>
      </c>
      <c r="B1132" s="3" t="s">
        <v>707</v>
      </c>
      <c r="C1132" s="3" t="s">
        <v>1297</v>
      </c>
      <c r="D1132" s="3" t="s">
        <v>978</v>
      </c>
      <c r="E1132" s="2" t="s">
        <v>1312</v>
      </c>
      <c r="F1132" t="s">
        <v>1972</v>
      </c>
      <c r="G1132" s="4"/>
      <c r="H1132" s="4"/>
      <c r="I1132" s="4"/>
      <c r="J1132" s="4"/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</row>
    <row r="1133" spans="1:21" x14ac:dyDescent="0.25">
      <c r="A1133" s="3" t="s">
        <v>1298</v>
      </c>
      <c r="B1133" s="3" t="s">
        <v>707</v>
      </c>
      <c r="C1133" s="3" t="s">
        <v>1297</v>
      </c>
      <c r="D1133" s="3" t="s">
        <v>978</v>
      </c>
      <c r="E1133" s="2" t="s">
        <v>1313</v>
      </c>
      <c r="F1133" t="s">
        <v>1973</v>
      </c>
      <c r="G1133" s="4"/>
      <c r="H1133" s="4"/>
      <c r="I1133" s="4"/>
      <c r="J1133" s="4"/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</row>
    <row r="1134" spans="1:21" x14ac:dyDescent="0.25">
      <c r="A1134" s="3" t="s">
        <v>1298</v>
      </c>
      <c r="B1134" s="3" t="s">
        <v>707</v>
      </c>
      <c r="C1134" s="3" t="s">
        <v>1297</v>
      </c>
      <c r="D1134" s="3" t="s">
        <v>978</v>
      </c>
      <c r="E1134" s="2" t="s">
        <v>1314</v>
      </c>
      <c r="F1134" t="s">
        <v>1974</v>
      </c>
      <c r="G1134" s="4"/>
      <c r="H1134" s="4"/>
      <c r="I1134" s="4"/>
      <c r="J1134" s="4"/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</row>
    <row r="1135" spans="1:21" x14ac:dyDescent="0.25">
      <c r="A1135" s="3" t="s">
        <v>1298</v>
      </c>
      <c r="B1135" s="3" t="s">
        <v>707</v>
      </c>
      <c r="C1135" s="3" t="s">
        <v>1297</v>
      </c>
      <c r="D1135" s="3" t="s">
        <v>978</v>
      </c>
      <c r="E1135" s="2" t="s">
        <v>1315</v>
      </c>
      <c r="F1135" t="s">
        <v>1975</v>
      </c>
      <c r="G1135" s="4"/>
      <c r="H1135" s="4"/>
      <c r="I1135" s="4"/>
      <c r="J1135" s="4"/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</row>
    <row r="1136" spans="1:21" x14ac:dyDescent="0.25">
      <c r="A1136" s="3" t="s">
        <v>1318</v>
      </c>
      <c r="B1136" s="3" t="s">
        <v>749</v>
      </c>
      <c r="C1136" s="3" t="s">
        <v>1317</v>
      </c>
      <c r="D1136" s="3" t="s">
        <v>978</v>
      </c>
      <c r="E1136" s="2" t="s">
        <v>1316</v>
      </c>
      <c r="F1136" t="s">
        <v>1958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</row>
    <row r="1137" spans="1:21" x14ac:dyDescent="0.25">
      <c r="A1137" s="3" t="s">
        <v>1318</v>
      </c>
      <c r="B1137" s="3" t="s">
        <v>749</v>
      </c>
      <c r="C1137" s="3" t="s">
        <v>1317</v>
      </c>
      <c r="D1137" s="3" t="s">
        <v>978</v>
      </c>
      <c r="E1137" s="2" t="s">
        <v>1319</v>
      </c>
      <c r="F1137" t="s">
        <v>1959</v>
      </c>
      <c r="G1137" s="4">
        <v>46000000</v>
      </c>
      <c r="H1137" s="4">
        <v>48391519.024106883</v>
      </c>
      <c r="I1137" s="4">
        <v>54000000</v>
      </c>
      <c r="J1137" s="4">
        <v>54000000</v>
      </c>
      <c r="K1137" s="4">
        <v>0</v>
      </c>
      <c r="L1137" s="4">
        <v>0</v>
      </c>
      <c r="M1137" s="4">
        <v>48612496</v>
      </c>
      <c r="N1137" s="4">
        <v>48612496</v>
      </c>
      <c r="O1137" s="4">
        <v>46253564.224548049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</row>
    <row r="1138" spans="1:21" x14ac:dyDescent="0.25">
      <c r="A1138" s="3" t="s">
        <v>1318</v>
      </c>
      <c r="B1138" s="3" t="s">
        <v>749</v>
      </c>
      <c r="C1138" s="3" t="s">
        <v>1317</v>
      </c>
      <c r="D1138" s="3" t="s">
        <v>978</v>
      </c>
      <c r="E1138" s="2" t="s">
        <v>1320</v>
      </c>
      <c r="F1138" t="s">
        <v>1960</v>
      </c>
      <c r="G1138" s="4">
        <v>249617234</v>
      </c>
      <c r="H1138" s="4">
        <v>262594720.17078128</v>
      </c>
      <c r="I1138" s="4">
        <v>272725882</v>
      </c>
      <c r="J1138" s="4">
        <v>272725882</v>
      </c>
      <c r="K1138" s="4">
        <v>264135017</v>
      </c>
      <c r="L1138" s="4">
        <v>251317808.75356802</v>
      </c>
      <c r="M1138" s="4">
        <v>0</v>
      </c>
      <c r="N1138" s="4">
        <v>292072230</v>
      </c>
      <c r="O1138" s="4">
        <v>0</v>
      </c>
      <c r="P1138" s="4">
        <v>255814764</v>
      </c>
      <c r="Q1138" s="4">
        <v>229623865.86000752</v>
      </c>
      <c r="R1138" s="4">
        <v>0</v>
      </c>
      <c r="S1138" s="4">
        <v>0</v>
      </c>
      <c r="T1138" s="4">
        <v>247756599</v>
      </c>
      <c r="U1138" s="4">
        <v>215913314.70355344</v>
      </c>
    </row>
    <row r="1139" spans="1:21" x14ac:dyDescent="0.25">
      <c r="A1139" s="3" t="s">
        <v>1318</v>
      </c>
      <c r="B1139" s="3" t="s">
        <v>749</v>
      </c>
      <c r="C1139" s="3" t="s">
        <v>1317</v>
      </c>
      <c r="D1139" s="3" t="s">
        <v>978</v>
      </c>
      <c r="E1139" s="2" t="s">
        <v>1321</v>
      </c>
      <c r="F1139" t="s">
        <v>1961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</row>
    <row r="1140" spans="1:21" x14ac:dyDescent="0.25">
      <c r="A1140" s="3" t="s">
        <v>1318</v>
      </c>
      <c r="B1140" s="3" t="s">
        <v>749</v>
      </c>
      <c r="C1140" s="3" t="s">
        <v>1317</v>
      </c>
      <c r="D1140" s="3" t="s">
        <v>978</v>
      </c>
      <c r="E1140" s="2" t="s">
        <v>1322</v>
      </c>
      <c r="F1140" t="s">
        <v>1962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</row>
    <row r="1141" spans="1:21" x14ac:dyDescent="0.25">
      <c r="A1141" s="3" t="s">
        <v>1318</v>
      </c>
      <c r="B1141" s="3" t="s">
        <v>749</v>
      </c>
      <c r="C1141" s="3" t="s">
        <v>1317</v>
      </c>
      <c r="D1141" s="3" t="s">
        <v>978</v>
      </c>
      <c r="E1141" s="2" t="s">
        <v>1323</v>
      </c>
      <c r="F1141" t="s">
        <v>1963</v>
      </c>
      <c r="G1141" s="4">
        <v>25829608</v>
      </c>
      <c r="H1141" s="4">
        <v>27172477.541678768</v>
      </c>
      <c r="I1141" s="4">
        <v>23589204</v>
      </c>
      <c r="J1141" s="4">
        <v>23589204</v>
      </c>
      <c r="K1141" s="4">
        <v>0</v>
      </c>
      <c r="L1141" s="4">
        <v>0</v>
      </c>
      <c r="M1141" s="4">
        <v>775407469</v>
      </c>
      <c r="N1141" s="4">
        <v>0</v>
      </c>
      <c r="O1141" s="4">
        <v>737780655.56612742</v>
      </c>
      <c r="P1141" s="4">
        <v>0</v>
      </c>
      <c r="Q1141" s="4">
        <v>0</v>
      </c>
      <c r="R1141" s="4">
        <v>362402000</v>
      </c>
      <c r="S1141" s="4">
        <v>325298457.89275265</v>
      </c>
      <c r="T1141" s="4">
        <v>0</v>
      </c>
      <c r="U1141" s="4">
        <v>0</v>
      </c>
    </row>
    <row r="1142" spans="1:21" x14ac:dyDescent="0.25">
      <c r="A1142" s="3" t="s">
        <v>1318</v>
      </c>
      <c r="B1142" s="3" t="s">
        <v>749</v>
      </c>
      <c r="C1142" s="3" t="s">
        <v>1317</v>
      </c>
      <c r="D1142" s="3" t="s">
        <v>978</v>
      </c>
      <c r="E1142" s="2" t="s">
        <v>1324</v>
      </c>
      <c r="F1142" t="s">
        <v>1964</v>
      </c>
      <c r="G1142" s="4">
        <v>19372492</v>
      </c>
      <c r="H1142" s="4">
        <v>20379659.025268659</v>
      </c>
      <c r="I1142" s="4">
        <v>14370311</v>
      </c>
      <c r="J1142" s="4">
        <v>14370311</v>
      </c>
      <c r="K1142" s="4">
        <v>0</v>
      </c>
      <c r="L1142" s="4">
        <v>0</v>
      </c>
      <c r="M1142" s="4">
        <v>46020000</v>
      </c>
      <c r="N1142" s="4">
        <v>32540000</v>
      </c>
      <c r="O1142" s="4">
        <v>43786869.64795433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</row>
    <row r="1143" spans="1:21" x14ac:dyDescent="0.25">
      <c r="A1143" s="3" t="s">
        <v>1318</v>
      </c>
      <c r="B1143" s="3" t="s">
        <v>749</v>
      </c>
      <c r="C1143" s="3" t="s">
        <v>1317</v>
      </c>
      <c r="D1143" s="3" t="s">
        <v>978</v>
      </c>
      <c r="E1143" s="2" t="s">
        <v>1325</v>
      </c>
      <c r="F1143" t="s">
        <v>1965</v>
      </c>
      <c r="G1143" s="4"/>
      <c r="H1143" s="4"/>
      <c r="I1143" s="4"/>
      <c r="J1143" s="4"/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</row>
    <row r="1144" spans="1:21" x14ac:dyDescent="0.25">
      <c r="A1144" s="3" t="s">
        <v>1318</v>
      </c>
      <c r="B1144" s="3" t="s">
        <v>749</v>
      </c>
      <c r="C1144" s="3" t="s">
        <v>1317</v>
      </c>
      <c r="D1144" s="3" t="s">
        <v>978</v>
      </c>
      <c r="E1144" s="2" t="s">
        <v>1326</v>
      </c>
      <c r="F1144" t="s">
        <v>1966</v>
      </c>
      <c r="G1144" s="4">
        <v>4480962</v>
      </c>
      <c r="H1144" s="4">
        <v>4713925.1710717389</v>
      </c>
      <c r="I1144" s="4">
        <v>6000000</v>
      </c>
      <c r="J1144" s="4">
        <v>6000000</v>
      </c>
      <c r="K1144" s="4">
        <v>5811000</v>
      </c>
      <c r="L1144" s="4">
        <v>5529019.9809705038</v>
      </c>
      <c r="M1144" s="4">
        <v>15751842</v>
      </c>
      <c r="N1144" s="4">
        <v>0</v>
      </c>
      <c r="O1144" s="4">
        <v>14987480.494766887</v>
      </c>
      <c r="P1144" s="4">
        <v>5627954</v>
      </c>
      <c r="Q1144" s="4">
        <v>5051751.2521767225</v>
      </c>
      <c r="R1144" s="4">
        <v>0</v>
      </c>
      <c r="S1144" s="4">
        <v>0</v>
      </c>
      <c r="T1144" s="4">
        <v>5450673</v>
      </c>
      <c r="U1144" s="4">
        <v>4750117.1696143672</v>
      </c>
    </row>
    <row r="1145" spans="1:21" x14ac:dyDescent="0.25">
      <c r="A1145" s="3" t="s">
        <v>1318</v>
      </c>
      <c r="B1145" s="3" t="s">
        <v>749</v>
      </c>
      <c r="C1145" s="3" t="s">
        <v>1317</v>
      </c>
      <c r="D1145" s="3" t="s">
        <v>978</v>
      </c>
      <c r="E1145" s="2" t="s">
        <v>1327</v>
      </c>
      <c r="F1145" t="s">
        <v>1967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</row>
    <row r="1146" spans="1:21" x14ac:dyDescent="0.25">
      <c r="A1146" s="3" t="s">
        <v>1318</v>
      </c>
      <c r="B1146" s="3" t="s">
        <v>749</v>
      </c>
      <c r="C1146" s="3" t="s">
        <v>1317</v>
      </c>
      <c r="D1146" s="3" t="s">
        <v>978</v>
      </c>
      <c r="E1146" s="2" t="s">
        <v>1328</v>
      </c>
      <c r="F1146" t="s">
        <v>1968</v>
      </c>
      <c r="G1146" s="4">
        <v>2291514</v>
      </c>
      <c r="H1146" s="4">
        <v>2410648.7679349403</v>
      </c>
      <c r="I1146" s="4">
        <v>3079674</v>
      </c>
      <c r="J1146" s="4">
        <v>3079674</v>
      </c>
      <c r="K1146" s="4">
        <v>2982664</v>
      </c>
      <c r="L1146" s="4">
        <v>2837929.5908658421</v>
      </c>
      <c r="M1146" s="4">
        <v>0</v>
      </c>
      <c r="N1146" s="4">
        <v>68710832</v>
      </c>
      <c r="O1146" s="4">
        <v>0</v>
      </c>
      <c r="P1146" s="4">
        <v>2888710</v>
      </c>
      <c r="Q1146" s="4">
        <v>2592957.2913487605</v>
      </c>
      <c r="R1146" s="4">
        <v>0</v>
      </c>
      <c r="S1146" s="4">
        <v>0</v>
      </c>
      <c r="T1146" s="4">
        <v>2797716</v>
      </c>
      <c r="U1146" s="4">
        <v>2438135.4022347019</v>
      </c>
    </row>
    <row r="1147" spans="1:21" x14ac:dyDescent="0.25">
      <c r="A1147" s="3" t="s">
        <v>1318</v>
      </c>
      <c r="B1147" s="3" t="s">
        <v>749</v>
      </c>
      <c r="C1147" s="3" t="s">
        <v>1317</v>
      </c>
      <c r="D1147" s="3" t="s">
        <v>978</v>
      </c>
      <c r="E1147" s="2" t="s">
        <v>1329</v>
      </c>
      <c r="F1147" t="s">
        <v>1969</v>
      </c>
      <c r="G1147" s="4">
        <v>2291514</v>
      </c>
      <c r="H1147" s="4">
        <v>2410648.7679349403</v>
      </c>
      <c r="I1147" s="4">
        <v>3079674</v>
      </c>
      <c r="J1147" s="4">
        <v>3079674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</row>
    <row r="1148" spans="1:21" x14ac:dyDescent="0.25">
      <c r="A1148" s="3" t="s">
        <v>1318</v>
      </c>
      <c r="B1148" s="3" t="s">
        <v>749</v>
      </c>
      <c r="C1148" s="3" t="s">
        <v>1317</v>
      </c>
      <c r="D1148" s="3" t="s">
        <v>978</v>
      </c>
      <c r="E1148" s="2" t="s">
        <v>1330</v>
      </c>
      <c r="F1148" t="s">
        <v>1970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5020996</v>
      </c>
      <c r="N1148" s="4">
        <v>0</v>
      </c>
      <c r="O1148" s="4">
        <v>4777351.0941960039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</row>
    <row r="1149" spans="1:21" x14ac:dyDescent="0.25">
      <c r="A1149" s="3" t="s">
        <v>1318</v>
      </c>
      <c r="B1149" s="3" t="s">
        <v>749</v>
      </c>
      <c r="C1149" s="3" t="s">
        <v>1317</v>
      </c>
      <c r="D1149" s="3" t="s">
        <v>978</v>
      </c>
      <c r="E1149" s="2" t="s">
        <v>1331</v>
      </c>
      <c r="F1149" t="s">
        <v>1971</v>
      </c>
      <c r="G1149" s="4">
        <v>203076984</v>
      </c>
      <c r="H1149" s="4">
        <v>213634863.79552713</v>
      </c>
      <c r="I1149" s="4">
        <v>202729753</v>
      </c>
      <c r="J1149" s="4">
        <v>202729753</v>
      </c>
      <c r="K1149" s="4">
        <v>196343766</v>
      </c>
      <c r="L1149" s="4">
        <v>186816142.72121787</v>
      </c>
      <c r="M1149" s="4">
        <v>1416585092</v>
      </c>
      <c r="N1149" s="4">
        <v>174797312</v>
      </c>
      <c r="O1149" s="4">
        <v>1347844997.1455755</v>
      </c>
      <c r="P1149" s="4">
        <v>190158937</v>
      </c>
      <c r="Q1149" s="4">
        <v>170690031.95519093</v>
      </c>
      <c r="R1149" s="4">
        <v>0</v>
      </c>
      <c r="S1149" s="4">
        <v>0</v>
      </c>
      <c r="T1149" s="4">
        <v>184168931</v>
      </c>
      <c r="U1149" s="4">
        <v>160498346.03041196</v>
      </c>
    </row>
    <row r="1150" spans="1:21" x14ac:dyDescent="0.25">
      <c r="A1150" s="3" t="s">
        <v>1318</v>
      </c>
      <c r="B1150" s="3" t="s">
        <v>749</v>
      </c>
      <c r="C1150" s="3" t="s">
        <v>1317</v>
      </c>
      <c r="D1150" s="3" t="s">
        <v>978</v>
      </c>
      <c r="E1150" s="2" t="s">
        <v>1332</v>
      </c>
      <c r="F1150" t="s">
        <v>1972</v>
      </c>
      <c r="G1150" s="4">
        <v>72593016078</v>
      </c>
      <c r="H1150" s="4">
        <v>76367093881.64856</v>
      </c>
      <c r="I1150" s="4">
        <v>66221988688</v>
      </c>
      <c r="J1150" s="4">
        <v>66221988688</v>
      </c>
      <c r="K1150" s="4">
        <v>69665532100</v>
      </c>
      <c r="L1150" s="4">
        <v>66284997240.723122</v>
      </c>
      <c r="M1150" s="4">
        <v>91102800278</v>
      </c>
      <c r="N1150" s="4">
        <v>91102800278</v>
      </c>
      <c r="O1150" s="4">
        <v>86682017391.056137</v>
      </c>
      <c r="P1150" s="4">
        <v>71929661893</v>
      </c>
      <c r="Q1150" s="4">
        <v>64565339293.215805</v>
      </c>
      <c r="R1150" s="4">
        <v>0</v>
      </c>
      <c r="S1150" s="4">
        <v>0</v>
      </c>
      <c r="T1150" s="4">
        <v>74087551750</v>
      </c>
      <c r="U1150" s="4">
        <v>64565339293.398804</v>
      </c>
    </row>
    <row r="1151" spans="1:21" x14ac:dyDescent="0.25">
      <c r="A1151" s="3" t="s">
        <v>1318</v>
      </c>
      <c r="B1151" s="3" t="s">
        <v>749</v>
      </c>
      <c r="C1151" s="3" t="s">
        <v>1317</v>
      </c>
      <c r="D1151" s="3" t="s">
        <v>978</v>
      </c>
      <c r="E1151" s="2" t="s">
        <v>1333</v>
      </c>
      <c r="F1151" t="s">
        <v>1973</v>
      </c>
      <c r="G1151" s="4">
        <v>116237842</v>
      </c>
      <c r="H1151" s="4">
        <v>122280994.40139413</v>
      </c>
      <c r="I1151" s="4">
        <v>124921662</v>
      </c>
      <c r="J1151" s="4">
        <v>124921662</v>
      </c>
      <c r="K1151" s="4">
        <v>120986630</v>
      </c>
      <c r="L1151" s="4">
        <v>115115727.87821123</v>
      </c>
      <c r="M1151" s="4">
        <v>161121542</v>
      </c>
      <c r="N1151" s="4">
        <v>0</v>
      </c>
      <c r="O1151" s="4">
        <v>153303084.68125594</v>
      </c>
      <c r="P1151" s="4">
        <v>117175551</v>
      </c>
      <c r="Q1151" s="4">
        <v>105178851.22883865</v>
      </c>
      <c r="R1151" s="4">
        <v>0</v>
      </c>
      <c r="S1151" s="4">
        <v>0</v>
      </c>
      <c r="T1151" s="4">
        <v>113484521</v>
      </c>
      <c r="U1151" s="4">
        <v>98898754.646914646</v>
      </c>
    </row>
    <row r="1152" spans="1:21" x14ac:dyDescent="0.25">
      <c r="A1152" s="3" t="s">
        <v>1318</v>
      </c>
      <c r="B1152" s="3" t="s">
        <v>749</v>
      </c>
      <c r="C1152" s="3" t="s">
        <v>1317</v>
      </c>
      <c r="D1152" s="3" t="s">
        <v>978</v>
      </c>
      <c r="E1152" s="2" t="s">
        <v>1334</v>
      </c>
      <c r="F1152" t="s">
        <v>1974</v>
      </c>
      <c r="G1152" s="4">
        <v>21880742</v>
      </c>
      <c r="H1152" s="4">
        <v>23018311.799012486</v>
      </c>
      <c r="I1152" s="4">
        <v>31260987</v>
      </c>
      <c r="J1152" s="4">
        <v>31260987</v>
      </c>
      <c r="K1152" s="4">
        <v>30276266</v>
      </c>
      <c r="L1152" s="4">
        <v>28807103.710751664</v>
      </c>
      <c r="M1152" s="4">
        <v>29009692</v>
      </c>
      <c r="N1152" s="4">
        <v>29009692</v>
      </c>
      <c r="O1152" s="4">
        <v>27601990.485252138</v>
      </c>
      <c r="P1152" s="4">
        <v>29322564</v>
      </c>
      <c r="Q1152" s="4">
        <v>26320453.117426351</v>
      </c>
      <c r="R1152" s="4">
        <v>0</v>
      </c>
      <c r="S1152" s="4">
        <v>0</v>
      </c>
      <c r="T1152" s="4">
        <v>28398903</v>
      </c>
      <c r="U1152" s="4">
        <v>24748891.877849389</v>
      </c>
    </row>
    <row r="1153" spans="1:21" x14ac:dyDescent="0.25">
      <c r="A1153" s="3" t="s">
        <v>1318</v>
      </c>
      <c r="B1153" s="3" t="s">
        <v>749</v>
      </c>
      <c r="C1153" s="3" t="s">
        <v>1317</v>
      </c>
      <c r="D1153" s="3" t="s">
        <v>978</v>
      </c>
      <c r="E1153" s="2" t="s">
        <v>1335</v>
      </c>
      <c r="F1153" t="s">
        <v>1975</v>
      </c>
      <c r="G1153" s="4">
        <v>47226537</v>
      </c>
      <c r="H1153" s="4">
        <v>49681823.123438857</v>
      </c>
      <c r="I1153" s="4">
        <v>327057051</v>
      </c>
      <c r="J1153" s="4">
        <v>327057051</v>
      </c>
      <c r="K1153" s="4">
        <v>0</v>
      </c>
      <c r="L1153" s="4">
        <v>0</v>
      </c>
      <c r="M1153" s="4">
        <v>33788678</v>
      </c>
      <c r="N1153" s="4">
        <v>0</v>
      </c>
      <c r="O1153" s="4">
        <v>32149075.166508086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</row>
    <row r="1154" spans="1:21" x14ac:dyDescent="0.25">
      <c r="A1154" s="3" t="s">
        <v>1338</v>
      </c>
      <c r="B1154" s="3" t="s">
        <v>543</v>
      </c>
      <c r="C1154" s="3" t="s">
        <v>1337</v>
      </c>
      <c r="D1154" s="3" t="s">
        <v>978</v>
      </c>
      <c r="E1154" s="2" t="s">
        <v>1336</v>
      </c>
      <c r="F1154" t="s">
        <v>1958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6800000</v>
      </c>
      <c r="N1154" s="4">
        <v>0</v>
      </c>
      <c r="O1154" s="4">
        <v>6470028.5442435769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</row>
    <row r="1155" spans="1:21" x14ac:dyDescent="0.25">
      <c r="A1155" s="3" t="s">
        <v>1338</v>
      </c>
      <c r="B1155" s="3" t="s">
        <v>543</v>
      </c>
      <c r="C1155" s="3" t="s">
        <v>1337</v>
      </c>
      <c r="D1155" s="3" t="s">
        <v>978</v>
      </c>
      <c r="E1155" s="2" t="s">
        <v>1339</v>
      </c>
      <c r="F1155" t="s">
        <v>1959</v>
      </c>
      <c r="G1155" s="4">
        <v>202547463</v>
      </c>
      <c r="H1155" s="4">
        <v>213077813.24019748</v>
      </c>
      <c r="I1155" s="4">
        <v>287332000</v>
      </c>
      <c r="J1155" s="4">
        <v>287332000</v>
      </c>
      <c r="K1155" s="4">
        <v>302273264</v>
      </c>
      <c r="L1155" s="4">
        <v>287605389.15318745</v>
      </c>
      <c r="M1155" s="4">
        <v>276885600</v>
      </c>
      <c r="N1155" s="4">
        <v>276885600</v>
      </c>
      <c r="O1155" s="4">
        <v>263449666.98382491</v>
      </c>
      <c r="P1155" s="4">
        <v>315936015.53280002</v>
      </c>
      <c r="Q1155" s="4">
        <v>283589766.73859578</v>
      </c>
      <c r="R1155" s="4">
        <v>0</v>
      </c>
      <c r="S1155" s="4">
        <v>0</v>
      </c>
      <c r="T1155" s="4">
        <v>325888000.02208298</v>
      </c>
      <c r="U1155" s="4">
        <v>284002761.54452556</v>
      </c>
    </row>
    <row r="1156" spans="1:21" x14ac:dyDescent="0.25">
      <c r="A1156" s="3" t="s">
        <v>1338</v>
      </c>
      <c r="B1156" s="3" t="s">
        <v>543</v>
      </c>
      <c r="C1156" s="3" t="s">
        <v>1337</v>
      </c>
      <c r="D1156" s="3" t="s">
        <v>978</v>
      </c>
      <c r="E1156" s="2" t="s">
        <v>1340</v>
      </c>
      <c r="F1156" t="s">
        <v>1960</v>
      </c>
      <c r="G1156" s="4">
        <v>571053596</v>
      </c>
      <c r="H1156" s="4">
        <v>600742412.05692708</v>
      </c>
      <c r="I1156" s="4">
        <v>624929699</v>
      </c>
      <c r="J1156" s="4">
        <v>624929699</v>
      </c>
      <c r="K1156" s="4">
        <v>657426043.34800005</v>
      </c>
      <c r="L1156" s="4">
        <v>625524303.85157001</v>
      </c>
      <c r="M1156" s="4">
        <v>23772450</v>
      </c>
      <c r="N1156" s="4">
        <v>699159000</v>
      </c>
      <c r="O1156" s="4">
        <v>22618886.774500474</v>
      </c>
      <c r="P1156" s="4">
        <v>687141700.50732994</v>
      </c>
      <c r="Q1156" s="4">
        <v>616790568.28835964</v>
      </c>
      <c r="R1156" s="4">
        <v>0</v>
      </c>
      <c r="S1156" s="4">
        <v>0</v>
      </c>
      <c r="T1156" s="4">
        <v>708786664.07331097</v>
      </c>
      <c r="U1156" s="4">
        <v>617688806.98004174</v>
      </c>
    </row>
    <row r="1157" spans="1:21" x14ac:dyDescent="0.25">
      <c r="A1157" s="3" t="s">
        <v>1338</v>
      </c>
      <c r="B1157" s="3" t="s">
        <v>543</v>
      </c>
      <c r="C1157" s="3" t="s">
        <v>1337</v>
      </c>
      <c r="D1157" s="3" t="s">
        <v>978</v>
      </c>
      <c r="E1157" s="2" t="s">
        <v>1341</v>
      </c>
      <c r="F1157" t="s">
        <v>1961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</row>
    <row r="1158" spans="1:21" x14ac:dyDescent="0.25">
      <c r="A1158" s="3" t="s">
        <v>1338</v>
      </c>
      <c r="B1158" s="3" t="s">
        <v>543</v>
      </c>
      <c r="C1158" s="3" t="s">
        <v>1337</v>
      </c>
      <c r="D1158" s="3" t="s">
        <v>978</v>
      </c>
      <c r="E1158" s="2" t="s">
        <v>1342</v>
      </c>
      <c r="F1158" t="s">
        <v>1962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</row>
    <row r="1159" spans="1:21" x14ac:dyDescent="0.25">
      <c r="A1159" s="3" t="s">
        <v>1338</v>
      </c>
      <c r="B1159" s="3" t="s">
        <v>543</v>
      </c>
      <c r="C1159" s="3" t="s">
        <v>1337</v>
      </c>
      <c r="D1159" s="3" t="s">
        <v>978</v>
      </c>
      <c r="E1159" s="2" t="s">
        <v>1343</v>
      </c>
      <c r="F1159" t="s">
        <v>1963</v>
      </c>
      <c r="G1159" s="4">
        <v>49073794</v>
      </c>
      <c r="H1159" s="4">
        <v>51625118.17252396</v>
      </c>
      <c r="I1159" s="4">
        <v>26837154</v>
      </c>
      <c r="J1159" s="4">
        <v>26837154</v>
      </c>
      <c r="K1159" s="4">
        <v>26890828.307999998</v>
      </c>
      <c r="L1159" s="4">
        <v>25585945.10751665</v>
      </c>
      <c r="M1159" s="4">
        <v>5065525</v>
      </c>
      <c r="N1159" s="4">
        <v>8825772</v>
      </c>
      <c r="O1159" s="4">
        <v>4819719.3149381541</v>
      </c>
      <c r="P1159" s="4">
        <v>26761752.332121599</v>
      </c>
      <c r="Q1159" s="4">
        <v>24021823.180189215</v>
      </c>
      <c r="R1159" s="4">
        <v>17000000</v>
      </c>
      <c r="S1159" s="4">
        <v>15259501.283593342</v>
      </c>
      <c r="T1159" s="4">
        <v>27337130.0072622</v>
      </c>
      <c r="U1159" s="4">
        <v>23823584.833556574</v>
      </c>
    </row>
    <row r="1160" spans="1:21" x14ac:dyDescent="0.25">
      <c r="A1160" s="3" t="s">
        <v>1338</v>
      </c>
      <c r="B1160" s="3" t="s">
        <v>543</v>
      </c>
      <c r="C1160" s="3" t="s">
        <v>1337</v>
      </c>
      <c r="D1160" s="3" t="s">
        <v>978</v>
      </c>
      <c r="E1160" s="2" t="s">
        <v>1344</v>
      </c>
      <c r="F1160" t="s">
        <v>1964</v>
      </c>
      <c r="G1160" s="4">
        <v>436238707</v>
      </c>
      <c r="H1160" s="4">
        <v>458918558.45309317</v>
      </c>
      <c r="I1160" s="4">
        <v>373407422</v>
      </c>
      <c r="J1160" s="4">
        <v>373407422</v>
      </c>
      <c r="K1160" s="4">
        <v>392824607.94400001</v>
      </c>
      <c r="L1160" s="4">
        <v>373762709.74690771</v>
      </c>
      <c r="M1160" s="4">
        <v>317156000</v>
      </c>
      <c r="N1160" s="4">
        <v>317156000</v>
      </c>
      <c r="O1160" s="4">
        <v>301765937.20266414</v>
      </c>
      <c r="P1160" s="4">
        <v>410580280.22306901</v>
      </c>
      <c r="Q1160" s="4">
        <v>368544136.06364918</v>
      </c>
      <c r="R1160" s="4">
        <v>0</v>
      </c>
      <c r="S1160" s="4">
        <v>0</v>
      </c>
      <c r="T1160" s="4">
        <v>423513559.05009502</v>
      </c>
      <c r="U1160" s="4">
        <v>369080850.82490629</v>
      </c>
    </row>
    <row r="1161" spans="1:21" x14ac:dyDescent="0.25">
      <c r="A1161" s="3" t="s">
        <v>1338</v>
      </c>
      <c r="B1161" s="3" t="s">
        <v>543</v>
      </c>
      <c r="C1161" s="3" t="s">
        <v>1337</v>
      </c>
      <c r="D1161" s="3" t="s">
        <v>978</v>
      </c>
      <c r="E1161" s="2" t="s">
        <v>1345</v>
      </c>
      <c r="F1161" t="s">
        <v>1965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</row>
    <row r="1162" spans="1:21" x14ac:dyDescent="0.25">
      <c r="A1162" s="3" t="s">
        <v>1338</v>
      </c>
      <c r="B1162" s="3" t="s">
        <v>543</v>
      </c>
      <c r="C1162" s="3" t="s">
        <v>1337</v>
      </c>
      <c r="D1162" s="3" t="s">
        <v>978</v>
      </c>
      <c r="E1162" s="2" t="s">
        <v>1346</v>
      </c>
      <c r="F1162" t="s">
        <v>1966</v>
      </c>
      <c r="G1162" s="4">
        <v>334690920</v>
      </c>
      <c r="H1162" s="4">
        <v>352091348.31251812</v>
      </c>
      <c r="I1162" s="4">
        <v>152000000</v>
      </c>
      <c r="J1162" s="4">
        <v>152000000</v>
      </c>
      <c r="K1162" s="4">
        <v>159904000</v>
      </c>
      <c r="L1162" s="4">
        <v>152144624.16745955</v>
      </c>
      <c r="M1162" s="4">
        <v>494788000</v>
      </c>
      <c r="N1162" s="4">
        <v>494788000</v>
      </c>
      <c r="O1162" s="4">
        <v>470778306.37488103</v>
      </c>
      <c r="P1162" s="4">
        <v>167131660.80000001</v>
      </c>
      <c r="Q1162" s="4">
        <v>150020340.73568749</v>
      </c>
      <c r="R1162" s="4">
        <v>0</v>
      </c>
      <c r="S1162" s="4">
        <v>0</v>
      </c>
      <c r="T1162" s="4">
        <v>172396308.11520001</v>
      </c>
      <c r="U1162" s="4">
        <v>150238816.96005985</v>
      </c>
    </row>
    <row r="1163" spans="1:21" x14ac:dyDescent="0.25">
      <c r="A1163" s="3" t="s">
        <v>1338</v>
      </c>
      <c r="B1163" s="3" t="s">
        <v>543</v>
      </c>
      <c r="C1163" s="3" t="s">
        <v>1337</v>
      </c>
      <c r="D1163" s="3" t="s">
        <v>978</v>
      </c>
      <c r="E1163" s="2" t="s">
        <v>1347</v>
      </c>
      <c r="F1163" t="s">
        <v>1967</v>
      </c>
      <c r="G1163" s="4">
        <v>458130352</v>
      </c>
      <c r="H1163" s="4">
        <v>481948340.09410393</v>
      </c>
      <c r="I1163" s="4">
        <v>249873757</v>
      </c>
      <c r="J1163" s="4">
        <v>249873757</v>
      </c>
      <c r="K1163" s="4">
        <v>262867192.36399999</v>
      </c>
      <c r="L1163" s="4">
        <v>250111505.57944813</v>
      </c>
      <c r="M1163" s="4">
        <v>940792289</v>
      </c>
      <c r="N1163" s="4">
        <v>894519271</v>
      </c>
      <c r="O1163" s="4">
        <v>895140141.76974308</v>
      </c>
      <c r="P1163" s="4">
        <v>274748789.45885301</v>
      </c>
      <c r="Q1163" s="4">
        <v>246619382.6713579</v>
      </c>
      <c r="R1163" s="4">
        <v>0</v>
      </c>
      <c r="S1163" s="4">
        <v>0</v>
      </c>
      <c r="T1163" s="4">
        <v>283403376.32680702</v>
      </c>
      <c r="U1163" s="4">
        <v>246978537.11214155</v>
      </c>
    </row>
    <row r="1164" spans="1:21" x14ac:dyDescent="0.25">
      <c r="A1164" s="3" t="s">
        <v>1338</v>
      </c>
      <c r="B1164" s="3" t="s">
        <v>543</v>
      </c>
      <c r="C1164" s="3" t="s">
        <v>1337</v>
      </c>
      <c r="D1164" s="3" t="s">
        <v>978</v>
      </c>
      <c r="E1164" s="2" t="s">
        <v>1348</v>
      </c>
      <c r="F1164" t="s">
        <v>1968</v>
      </c>
      <c r="G1164" s="4">
        <v>3864657</v>
      </c>
      <c r="H1164" s="4">
        <v>4065578.7551553873</v>
      </c>
      <c r="I1164" s="4">
        <v>5312920</v>
      </c>
      <c r="J1164" s="4">
        <v>5312920</v>
      </c>
      <c r="K1164" s="4">
        <v>5589191.8399999999</v>
      </c>
      <c r="L1164" s="4">
        <v>5317975.1094196001</v>
      </c>
      <c r="M1164" s="4">
        <v>0</v>
      </c>
      <c r="N1164" s="4">
        <v>50780299</v>
      </c>
      <c r="O1164" s="4">
        <v>0</v>
      </c>
      <c r="P1164" s="4">
        <v>5841823.3111680001</v>
      </c>
      <c r="Q1164" s="4">
        <v>5243724.136193742</v>
      </c>
      <c r="R1164" s="4">
        <v>0</v>
      </c>
      <c r="S1164" s="4">
        <v>0</v>
      </c>
      <c r="T1164" s="4">
        <v>6025840.74546979</v>
      </c>
      <c r="U1164" s="4">
        <v>5251360.6276542153</v>
      </c>
    </row>
    <row r="1165" spans="1:21" x14ac:dyDescent="0.25">
      <c r="A1165" s="3" t="s">
        <v>1338</v>
      </c>
      <c r="B1165" s="3" t="s">
        <v>543</v>
      </c>
      <c r="C1165" s="3" t="s">
        <v>1337</v>
      </c>
      <c r="D1165" s="3" t="s">
        <v>978</v>
      </c>
      <c r="E1165" s="2" t="s">
        <v>1349</v>
      </c>
      <c r="F1165" t="s">
        <v>1969</v>
      </c>
      <c r="G1165" s="4">
        <v>647344876</v>
      </c>
      <c r="H1165" s="4">
        <v>681000040.91548061</v>
      </c>
      <c r="I1165" s="4">
        <v>500693151</v>
      </c>
      <c r="J1165" s="4">
        <v>500693151</v>
      </c>
      <c r="K1165" s="4">
        <v>526729194.852</v>
      </c>
      <c r="L1165" s="4">
        <v>501169547.90865839</v>
      </c>
      <c r="M1165" s="4">
        <v>188059518</v>
      </c>
      <c r="N1165" s="4">
        <v>836389278</v>
      </c>
      <c r="O1165" s="4">
        <v>178933889.62892482</v>
      </c>
      <c r="P1165" s="4">
        <v>550537354.45931005</v>
      </c>
      <c r="Q1165" s="4">
        <v>494172086.29634851</v>
      </c>
      <c r="R1165" s="4">
        <v>0</v>
      </c>
      <c r="S1165" s="4">
        <v>0</v>
      </c>
      <c r="T1165" s="4">
        <v>567879281.12477899</v>
      </c>
      <c r="U1165" s="4">
        <v>494891754.38318843</v>
      </c>
    </row>
    <row r="1166" spans="1:21" x14ac:dyDescent="0.25">
      <c r="A1166" s="3" t="s">
        <v>1338</v>
      </c>
      <c r="B1166" s="3" t="s">
        <v>543</v>
      </c>
      <c r="C1166" s="3" t="s">
        <v>1337</v>
      </c>
      <c r="D1166" s="3" t="s">
        <v>978</v>
      </c>
      <c r="E1166" s="2" t="s">
        <v>1350</v>
      </c>
      <c r="F1166" t="s">
        <v>1970</v>
      </c>
      <c r="G1166" s="4">
        <v>0</v>
      </c>
      <c r="H1166" s="4">
        <v>0</v>
      </c>
      <c r="I1166" s="4">
        <v>20886319</v>
      </c>
      <c r="J1166" s="4">
        <v>20886319</v>
      </c>
      <c r="K1166" s="4">
        <v>21972407.588</v>
      </c>
      <c r="L1166" s="4">
        <v>20906191.805899143</v>
      </c>
      <c r="M1166" s="4">
        <v>4886464498</v>
      </c>
      <c r="N1166" s="4">
        <v>9219900</v>
      </c>
      <c r="O1166" s="4">
        <v>4649347762.1313038</v>
      </c>
      <c r="P1166" s="4">
        <v>22965560.410977598</v>
      </c>
      <c r="Q1166" s="4">
        <v>20614294.033514891</v>
      </c>
      <c r="R1166" s="4">
        <v>0</v>
      </c>
      <c r="S1166" s="4">
        <v>0</v>
      </c>
      <c r="T1166" s="4">
        <v>23688975.5639234</v>
      </c>
      <c r="U1166" s="4">
        <v>20644314.850068558</v>
      </c>
    </row>
    <row r="1167" spans="1:21" x14ac:dyDescent="0.25">
      <c r="A1167" s="3" t="s">
        <v>1338</v>
      </c>
      <c r="B1167" s="3" t="s">
        <v>543</v>
      </c>
      <c r="C1167" s="3" t="s">
        <v>1337</v>
      </c>
      <c r="D1167" s="3" t="s">
        <v>978</v>
      </c>
      <c r="E1167" s="2" t="s">
        <v>1351</v>
      </c>
      <c r="F1167" t="s">
        <v>1971</v>
      </c>
      <c r="G1167" s="4">
        <v>97431079</v>
      </c>
      <c r="H1167" s="4">
        <v>102496476.36886436</v>
      </c>
      <c r="I1167" s="4">
        <v>175359633</v>
      </c>
      <c r="J1167" s="4">
        <v>175359633</v>
      </c>
      <c r="K1167" s="4">
        <v>184478333.91600001</v>
      </c>
      <c r="L1167" s="4">
        <v>175526483.26926738</v>
      </c>
      <c r="M1167" s="4">
        <v>27420865</v>
      </c>
      <c r="N1167" s="4">
        <v>0</v>
      </c>
      <c r="O1167" s="4">
        <v>26090261.655566126</v>
      </c>
      <c r="P1167" s="4">
        <v>192816754.60900301</v>
      </c>
      <c r="Q1167" s="4">
        <v>173075736.14437553</v>
      </c>
      <c r="R1167" s="4">
        <v>0</v>
      </c>
      <c r="S1167" s="4">
        <v>0</v>
      </c>
      <c r="T1167" s="4">
        <v>198890482.37918699</v>
      </c>
      <c r="U1167" s="4">
        <v>173327788.18730456</v>
      </c>
    </row>
    <row r="1168" spans="1:21" x14ac:dyDescent="0.25">
      <c r="A1168" s="3" t="s">
        <v>1338</v>
      </c>
      <c r="B1168" s="3" t="s">
        <v>543</v>
      </c>
      <c r="C1168" s="3" t="s">
        <v>1337</v>
      </c>
      <c r="D1168" s="3" t="s">
        <v>978</v>
      </c>
      <c r="E1168" s="2" t="s">
        <v>1352</v>
      </c>
      <c r="F1168" t="s">
        <v>1972</v>
      </c>
      <c r="G1168" s="4">
        <v>33408287456</v>
      </c>
      <c r="H1168" s="4">
        <v>35145169086.735985</v>
      </c>
      <c r="I1168" s="4">
        <v>19608162468</v>
      </c>
      <c r="J1168" s="4">
        <v>19608162468</v>
      </c>
      <c r="K1168" s="4">
        <v>20627786916.335999</v>
      </c>
      <c r="L1168" s="4">
        <v>19626819140.186485</v>
      </c>
      <c r="M1168" s="4">
        <v>21284606935</v>
      </c>
      <c r="N1168" s="4">
        <v>21284606935</v>
      </c>
      <c r="O1168" s="4">
        <v>20251766826.831589</v>
      </c>
      <c r="P1168" s="4">
        <v>21560162884.954399</v>
      </c>
      <c r="Q1168" s="4">
        <v>19352784306.908424</v>
      </c>
      <c r="R1168" s="4">
        <v>0</v>
      </c>
      <c r="S1168" s="4">
        <v>0</v>
      </c>
      <c r="T1168" s="4">
        <v>22239308015.830399</v>
      </c>
      <c r="U1168" s="4">
        <v>19380967973.374737</v>
      </c>
    </row>
    <row r="1169" spans="1:21" x14ac:dyDescent="0.25">
      <c r="A1169" s="3" t="s">
        <v>1338</v>
      </c>
      <c r="B1169" s="3" t="s">
        <v>543</v>
      </c>
      <c r="C1169" s="3" t="s">
        <v>1337</v>
      </c>
      <c r="D1169" s="3" t="s">
        <v>978</v>
      </c>
      <c r="E1169" s="2" t="s">
        <v>1353</v>
      </c>
      <c r="F1169" t="s">
        <v>1973</v>
      </c>
      <c r="G1169" s="4">
        <v>177965016</v>
      </c>
      <c r="H1169" s="4">
        <v>187217336.0302062</v>
      </c>
      <c r="I1169" s="4">
        <v>151305967</v>
      </c>
      <c r="J1169" s="4">
        <v>151305967</v>
      </c>
      <c r="K1169" s="4">
        <v>162048690.65700001</v>
      </c>
      <c r="L1169" s="4">
        <v>154185243.25118935</v>
      </c>
      <c r="M1169" s="4">
        <v>266689531</v>
      </c>
      <c r="N1169" s="4">
        <v>0</v>
      </c>
      <c r="O1169" s="4">
        <v>253748364.41484299</v>
      </c>
      <c r="P1169" s="4">
        <v>172452216.597179</v>
      </c>
      <c r="Q1169" s="4">
        <v>154796165.91312766</v>
      </c>
      <c r="R1169" s="4">
        <v>0</v>
      </c>
      <c r="S1169" s="4">
        <v>0</v>
      </c>
      <c r="T1169" s="4">
        <v>181333505.75193399</v>
      </c>
      <c r="U1169" s="4">
        <v>158027348.01713976</v>
      </c>
    </row>
    <row r="1170" spans="1:21" x14ac:dyDescent="0.25">
      <c r="A1170" s="3" t="s">
        <v>1338</v>
      </c>
      <c r="B1170" s="3" t="s">
        <v>543</v>
      </c>
      <c r="C1170" s="3" t="s">
        <v>1337</v>
      </c>
      <c r="D1170" s="3" t="s">
        <v>978</v>
      </c>
      <c r="E1170" s="2" t="s">
        <v>1354</v>
      </c>
      <c r="F1170" t="s">
        <v>1974</v>
      </c>
      <c r="G1170" s="4">
        <v>1088232402</v>
      </c>
      <c r="H1170" s="4">
        <v>1144809108.3485332</v>
      </c>
      <c r="I1170" s="4">
        <v>393983940</v>
      </c>
      <c r="J1170" s="4">
        <v>393983940</v>
      </c>
      <c r="K1170" s="4">
        <v>414471104.88</v>
      </c>
      <c r="L1170" s="4">
        <v>394358805.78496671</v>
      </c>
      <c r="M1170" s="4">
        <v>18392031</v>
      </c>
      <c r="N1170" s="4">
        <v>26032593</v>
      </c>
      <c r="O1170" s="4">
        <v>17499553.758325405</v>
      </c>
      <c r="P1170" s="4">
        <v>433205198.82057601</v>
      </c>
      <c r="Q1170" s="4">
        <v>388852663.96834642</v>
      </c>
      <c r="R1170" s="4">
        <v>0</v>
      </c>
      <c r="S1170" s="4">
        <v>0</v>
      </c>
      <c r="T1170" s="4">
        <v>446851162.58342397</v>
      </c>
      <c r="U1170" s="4">
        <v>389418954.25567877</v>
      </c>
    </row>
    <row r="1171" spans="1:21" x14ac:dyDescent="0.25">
      <c r="A1171" s="3" t="s">
        <v>1338</v>
      </c>
      <c r="B1171" s="3" t="s">
        <v>543</v>
      </c>
      <c r="C1171" s="3" t="s">
        <v>1337</v>
      </c>
      <c r="D1171" s="3" t="s">
        <v>978</v>
      </c>
      <c r="E1171" s="2" t="s">
        <v>1355</v>
      </c>
      <c r="F1171" t="s">
        <v>1975</v>
      </c>
      <c r="G1171" s="4">
        <v>253425447</v>
      </c>
      <c r="H1171" s="4">
        <v>266600920.42811498</v>
      </c>
      <c r="I1171" s="4">
        <v>878188221</v>
      </c>
      <c r="J1171" s="4">
        <v>878188221</v>
      </c>
      <c r="K1171" s="4">
        <v>940539584.69099998</v>
      </c>
      <c r="L1171" s="4">
        <v>894899699.99143672</v>
      </c>
      <c r="M1171" s="4">
        <v>236641146</v>
      </c>
      <c r="N1171" s="4">
        <v>236641146</v>
      </c>
      <c r="O1171" s="4">
        <v>225158083.72978115</v>
      </c>
      <c r="P1171" s="4">
        <v>1000922226.02816</v>
      </c>
      <c r="Q1171" s="4">
        <v>898445528.99140072</v>
      </c>
      <c r="R1171" s="4">
        <v>0</v>
      </c>
      <c r="S1171" s="4">
        <v>0</v>
      </c>
      <c r="T1171" s="4">
        <v>1052469720.66861</v>
      </c>
      <c r="U1171" s="4">
        <v>917199489.06258023</v>
      </c>
    </row>
    <row r="1172" spans="1:21" x14ac:dyDescent="0.25">
      <c r="A1172" s="3" t="s">
        <v>1358</v>
      </c>
      <c r="B1172" s="3" t="s">
        <v>645</v>
      </c>
      <c r="C1172" s="3" t="s">
        <v>1357</v>
      </c>
      <c r="D1172" s="3" t="s">
        <v>978</v>
      </c>
      <c r="E1172" s="2" t="s">
        <v>1356</v>
      </c>
      <c r="F1172" t="s">
        <v>1958</v>
      </c>
      <c r="G1172" s="4">
        <v>8584001</v>
      </c>
      <c r="H1172" s="4">
        <v>9030279.2977054883</v>
      </c>
      <c r="I1172" s="4">
        <v>8060000</v>
      </c>
      <c r="J1172" s="4">
        <v>8060000</v>
      </c>
      <c r="K1172" s="4">
        <v>8060000</v>
      </c>
      <c r="L1172" s="4">
        <v>7668886.7745004753</v>
      </c>
      <c r="M1172" s="4">
        <v>0</v>
      </c>
      <c r="N1172" s="4">
        <v>0</v>
      </c>
      <c r="O1172" s="4">
        <v>0</v>
      </c>
      <c r="P1172" s="4">
        <v>8060000</v>
      </c>
      <c r="Q1172" s="4">
        <v>7234798.843868373</v>
      </c>
      <c r="R1172" s="4">
        <v>0</v>
      </c>
      <c r="S1172" s="4">
        <v>0</v>
      </c>
      <c r="T1172" s="4">
        <v>8060000</v>
      </c>
      <c r="U1172" s="4">
        <v>7024076.5474450216</v>
      </c>
    </row>
    <row r="1173" spans="1:21" x14ac:dyDescent="0.25">
      <c r="A1173" s="3" t="s">
        <v>1358</v>
      </c>
      <c r="B1173" s="3" t="s">
        <v>645</v>
      </c>
      <c r="C1173" s="3" t="s">
        <v>1357</v>
      </c>
      <c r="D1173" s="3" t="s">
        <v>978</v>
      </c>
      <c r="E1173" s="2" t="s">
        <v>1359</v>
      </c>
      <c r="F1173" t="s">
        <v>1959</v>
      </c>
      <c r="G1173" s="4">
        <v>320000000</v>
      </c>
      <c r="H1173" s="4">
        <v>336636654.08074349</v>
      </c>
      <c r="I1173" s="4">
        <v>267980000</v>
      </c>
      <c r="J1173" s="4">
        <v>267980000</v>
      </c>
      <c r="K1173" s="4">
        <v>267980000</v>
      </c>
      <c r="L1173" s="4">
        <v>254976213.13035205</v>
      </c>
      <c r="M1173" s="4">
        <v>278760000</v>
      </c>
      <c r="N1173" s="4">
        <v>278760000</v>
      </c>
      <c r="O1173" s="4">
        <v>265233111.32254994</v>
      </c>
      <c r="P1173" s="4">
        <v>267980000</v>
      </c>
      <c r="Q1173" s="4">
        <v>240543597.29278493</v>
      </c>
      <c r="R1173" s="4">
        <v>0</v>
      </c>
      <c r="S1173" s="4">
        <v>0</v>
      </c>
      <c r="T1173" s="4">
        <v>267980000</v>
      </c>
      <c r="U1173" s="4">
        <v>233537473.0997912</v>
      </c>
    </row>
    <row r="1174" spans="1:21" x14ac:dyDescent="0.25">
      <c r="A1174" s="3" t="s">
        <v>1358</v>
      </c>
      <c r="B1174" s="3" t="s">
        <v>645</v>
      </c>
      <c r="C1174" s="3" t="s">
        <v>1357</v>
      </c>
      <c r="D1174" s="3" t="s">
        <v>978</v>
      </c>
      <c r="E1174" s="2" t="s">
        <v>1360</v>
      </c>
      <c r="F1174" t="s">
        <v>1960</v>
      </c>
      <c r="G1174" s="4">
        <v>300000000</v>
      </c>
      <c r="H1174" s="4">
        <v>315596863.20069706</v>
      </c>
      <c r="I1174" s="4">
        <v>380000000</v>
      </c>
      <c r="J1174" s="4">
        <v>380000000</v>
      </c>
      <c r="K1174" s="4">
        <v>380000000</v>
      </c>
      <c r="L1174" s="4">
        <v>361560418.64890581</v>
      </c>
      <c r="M1174" s="4">
        <v>0</v>
      </c>
      <c r="N1174" s="4">
        <v>0</v>
      </c>
      <c r="O1174" s="4">
        <v>0</v>
      </c>
      <c r="P1174" s="4">
        <v>380000000</v>
      </c>
      <c r="Q1174" s="4">
        <v>341094734.57443941</v>
      </c>
      <c r="R1174" s="4">
        <v>0</v>
      </c>
      <c r="S1174" s="4">
        <v>0</v>
      </c>
      <c r="T1174" s="4">
        <v>380000000</v>
      </c>
      <c r="U1174" s="4">
        <v>331159936.48003823</v>
      </c>
    </row>
    <row r="1175" spans="1:21" x14ac:dyDescent="0.25">
      <c r="A1175" s="3" t="s">
        <v>1358</v>
      </c>
      <c r="B1175" s="3" t="s">
        <v>645</v>
      </c>
      <c r="C1175" s="3" t="s">
        <v>1357</v>
      </c>
      <c r="D1175" s="3" t="s">
        <v>978</v>
      </c>
      <c r="E1175" s="2" t="s">
        <v>1361</v>
      </c>
      <c r="F1175" t="s">
        <v>1961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112218630</v>
      </c>
      <c r="N1175" s="4">
        <v>0</v>
      </c>
      <c r="O1175" s="4">
        <v>106773196.95528068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</row>
    <row r="1176" spans="1:21" x14ac:dyDescent="0.25">
      <c r="A1176" s="3" t="s">
        <v>1358</v>
      </c>
      <c r="B1176" s="3" t="s">
        <v>645</v>
      </c>
      <c r="C1176" s="3" t="s">
        <v>1357</v>
      </c>
      <c r="D1176" s="3" t="s">
        <v>978</v>
      </c>
      <c r="E1176" s="2" t="s">
        <v>1362</v>
      </c>
      <c r="F1176" t="s">
        <v>1962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</row>
    <row r="1177" spans="1:21" x14ac:dyDescent="0.25">
      <c r="A1177" s="3" t="s">
        <v>1358</v>
      </c>
      <c r="B1177" s="3" t="s">
        <v>645</v>
      </c>
      <c r="C1177" s="3" t="s">
        <v>1357</v>
      </c>
      <c r="D1177" s="3" t="s">
        <v>978</v>
      </c>
      <c r="E1177" s="2" t="s">
        <v>1363</v>
      </c>
      <c r="F1177" t="s">
        <v>1963</v>
      </c>
      <c r="G1177" s="4">
        <v>97716810</v>
      </c>
      <c r="H1177" s="4">
        <v>102797062.39326169</v>
      </c>
      <c r="I1177" s="4">
        <v>60492189</v>
      </c>
      <c r="J1177" s="4">
        <v>60492189</v>
      </c>
      <c r="K1177" s="4">
        <v>59887267.109999999</v>
      </c>
      <c r="L1177" s="4">
        <v>56981224.652711704</v>
      </c>
      <c r="M1177" s="4">
        <v>260561745</v>
      </c>
      <c r="N1177" s="4">
        <v>79844207</v>
      </c>
      <c r="O1177" s="4">
        <v>247917930.54234061</v>
      </c>
      <c r="P1177" s="4">
        <v>59288394.438900001</v>
      </c>
      <c r="Q1177" s="4">
        <v>53218313.590740174</v>
      </c>
      <c r="R1177" s="4">
        <v>234577000</v>
      </c>
      <c r="S1177" s="4">
        <v>210560472.50596914</v>
      </c>
      <c r="T1177" s="4">
        <v>58695510.494511001</v>
      </c>
      <c r="U1177" s="4">
        <v>51151582.965857059</v>
      </c>
    </row>
    <row r="1178" spans="1:21" x14ac:dyDescent="0.25">
      <c r="A1178" s="3" t="s">
        <v>1358</v>
      </c>
      <c r="B1178" s="3" t="s">
        <v>645</v>
      </c>
      <c r="C1178" s="3" t="s">
        <v>1357</v>
      </c>
      <c r="D1178" s="3" t="s">
        <v>978</v>
      </c>
      <c r="E1178" s="2" t="s">
        <v>1364</v>
      </c>
      <c r="F1178" t="s">
        <v>1964</v>
      </c>
      <c r="G1178" s="4">
        <v>56837145</v>
      </c>
      <c r="H1178" s="4">
        <v>59792082.250943936</v>
      </c>
      <c r="I1178" s="4">
        <v>54600463</v>
      </c>
      <c r="J1178" s="4">
        <v>54600463</v>
      </c>
      <c r="K1178" s="4">
        <v>54600463</v>
      </c>
      <c r="L1178" s="4">
        <v>51950963.843958132</v>
      </c>
      <c r="M1178" s="4">
        <v>1194137980</v>
      </c>
      <c r="N1178" s="4">
        <v>0</v>
      </c>
      <c r="O1178" s="4">
        <v>1136192178.8772597</v>
      </c>
      <c r="P1178" s="4">
        <v>54600463</v>
      </c>
      <c r="Q1178" s="4">
        <v>49010343.249017105</v>
      </c>
      <c r="R1178" s="4">
        <v>0</v>
      </c>
      <c r="S1178" s="4">
        <v>0</v>
      </c>
      <c r="T1178" s="4">
        <v>54600463</v>
      </c>
      <c r="U1178" s="4">
        <v>47582857.523317575</v>
      </c>
    </row>
    <row r="1179" spans="1:21" x14ac:dyDescent="0.25">
      <c r="A1179" s="3" t="s">
        <v>1358</v>
      </c>
      <c r="B1179" s="3" t="s">
        <v>645</v>
      </c>
      <c r="C1179" s="3" t="s">
        <v>1357</v>
      </c>
      <c r="D1179" s="3" t="s">
        <v>978</v>
      </c>
      <c r="E1179" s="2" t="s">
        <v>1365</v>
      </c>
      <c r="F1179" t="s">
        <v>1965</v>
      </c>
      <c r="G1179" s="4">
        <v>3709453162</v>
      </c>
      <c r="H1179" s="4">
        <v>3902305940.390357</v>
      </c>
      <c r="I1179" s="4">
        <v>18538047743</v>
      </c>
      <c r="J1179" s="4">
        <v>18538047743</v>
      </c>
      <c r="K1179" s="4">
        <v>18538047743</v>
      </c>
      <c r="L1179" s="4">
        <v>17638485007.611797</v>
      </c>
      <c r="M1179" s="4">
        <v>0</v>
      </c>
      <c r="N1179" s="4">
        <v>662984000</v>
      </c>
      <c r="O1179" s="4">
        <v>0</v>
      </c>
      <c r="P1179" s="4">
        <v>18538047743</v>
      </c>
      <c r="Q1179" s="4">
        <v>16640080195.860186</v>
      </c>
      <c r="R1179" s="4">
        <v>0</v>
      </c>
      <c r="S1179" s="4">
        <v>0</v>
      </c>
      <c r="T1179" s="4">
        <v>18538047743</v>
      </c>
      <c r="U1179" s="4">
        <v>16155417665.883675</v>
      </c>
    </row>
    <row r="1180" spans="1:21" x14ac:dyDescent="0.25">
      <c r="A1180" s="3" t="s">
        <v>1358</v>
      </c>
      <c r="B1180" s="3" t="s">
        <v>645</v>
      </c>
      <c r="C1180" s="3" t="s">
        <v>1357</v>
      </c>
      <c r="D1180" s="3" t="s">
        <v>978</v>
      </c>
      <c r="E1180" s="2" t="s">
        <v>1366</v>
      </c>
      <c r="F1180" t="s">
        <v>1966</v>
      </c>
      <c r="G1180" s="4">
        <v>8129004</v>
      </c>
      <c r="H1180" s="4">
        <v>8551627.2111530639</v>
      </c>
      <c r="I1180" s="4">
        <v>12541046</v>
      </c>
      <c r="J1180" s="4">
        <v>12541046</v>
      </c>
      <c r="K1180" s="4">
        <v>12415635.539999999</v>
      </c>
      <c r="L1180" s="4">
        <v>11813164.167459561</v>
      </c>
      <c r="M1180" s="4">
        <v>8897270</v>
      </c>
      <c r="N1180" s="4">
        <v>6597270</v>
      </c>
      <c r="O1180" s="4">
        <v>8465528.068506185</v>
      </c>
      <c r="P1180" s="4">
        <v>12291479.184599999</v>
      </c>
      <c r="Q1180" s="4">
        <v>11033049.552627325</v>
      </c>
      <c r="R1180" s="4">
        <v>0</v>
      </c>
      <c r="S1180" s="4">
        <v>0</v>
      </c>
      <c r="T1180" s="4">
        <v>12168564.392754</v>
      </c>
      <c r="U1180" s="4">
        <v>10604581.608835973</v>
      </c>
    </row>
    <row r="1181" spans="1:21" x14ac:dyDescent="0.25">
      <c r="A1181" s="3" t="s">
        <v>1358</v>
      </c>
      <c r="B1181" s="3" t="s">
        <v>645</v>
      </c>
      <c r="C1181" s="3" t="s">
        <v>1357</v>
      </c>
      <c r="D1181" s="3" t="s">
        <v>978</v>
      </c>
      <c r="E1181" s="2" t="s">
        <v>1367</v>
      </c>
      <c r="F1181" t="s">
        <v>1967</v>
      </c>
      <c r="G1181" s="4">
        <v>1336344577</v>
      </c>
      <c r="H1181" s="4">
        <v>1405820522.1882079</v>
      </c>
      <c r="I1181" s="4">
        <v>917890657</v>
      </c>
      <c r="J1181" s="4">
        <v>917890657</v>
      </c>
      <c r="K1181" s="4">
        <v>917890657</v>
      </c>
      <c r="L1181" s="4">
        <v>873349816.36536634</v>
      </c>
      <c r="M1181" s="4">
        <v>0</v>
      </c>
      <c r="N1181" s="4">
        <v>0</v>
      </c>
      <c r="O1181" s="4">
        <v>0</v>
      </c>
      <c r="P1181" s="4">
        <v>917890657</v>
      </c>
      <c r="Q1181" s="4">
        <v>823914921.09940219</v>
      </c>
      <c r="R1181" s="4">
        <v>0</v>
      </c>
      <c r="S1181" s="4">
        <v>0</v>
      </c>
      <c r="T1181" s="4">
        <v>917890657</v>
      </c>
      <c r="U1181" s="4">
        <v>799917399.12563312</v>
      </c>
    </row>
    <row r="1182" spans="1:21" x14ac:dyDescent="0.25">
      <c r="A1182" s="3" t="s">
        <v>1358</v>
      </c>
      <c r="B1182" s="3" t="s">
        <v>645</v>
      </c>
      <c r="C1182" s="3" t="s">
        <v>1357</v>
      </c>
      <c r="D1182" s="3" t="s">
        <v>978</v>
      </c>
      <c r="E1182" s="2" t="s">
        <v>1368</v>
      </c>
      <c r="F1182" t="s">
        <v>1968</v>
      </c>
      <c r="G1182" s="4">
        <v>9010131</v>
      </c>
      <c r="H1182" s="4">
        <v>9478563.6020911988</v>
      </c>
      <c r="I1182" s="4">
        <v>7705028</v>
      </c>
      <c r="J1182" s="4">
        <v>7705028</v>
      </c>
      <c r="K1182" s="4">
        <v>7705028</v>
      </c>
      <c r="L1182" s="4">
        <v>7331139.8667935301</v>
      </c>
      <c r="M1182" s="4">
        <v>0</v>
      </c>
      <c r="N1182" s="4">
        <v>0</v>
      </c>
      <c r="O1182" s="4">
        <v>0</v>
      </c>
      <c r="P1182" s="4">
        <v>7705028</v>
      </c>
      <c r="Q1182" s="4">
        <v>6916169.6856542733</v>
      </c>
      <c r="R1182" s="4">
        <v>0</v>
      </c>
      <c r="S1182" s="4">
        <v>0</v>
      </c>
      <c r="T1182" s="4">
        <v>7705028</v>
      </c>
      <c r="U1182" s="4">
        <v>6714727.8501497796</v>
      </c>
    </row>
    <row r="1183" spans="1:21" x14ac:dyDescent="0.25">
      <c r="A1183" s="3" t="s">
        <v>1358</v>
      </c>
      <c r="B1183" s="3" t="s">
        <v>645</v>
      </c>
      <c r="C1183" s="3" t="s">
        <v>1357</v>
      </c>
      <c r="D1183" s="3" t="s">
        <v>978</v>
      </c>
      <c r="E1183" s="2" t="s">
        <v>1369</v>
      </c>
      <c r="F1183" t="s">
        <v>1969</v>
      </c>
      <c r="G1183" s="4">
        <v>2112060877</v>
      </c>
      <c r="H1183" s="4">
        <v>2221865958.9003773</v>
      </c>
      <c r="I1183" s="4">
        <v>2397736037</v>
      </c>
      <c r="J1183" s="4">
        <v>2397736037</v>
      </c>
      <c r="K1183" s="4">
        <v>2397736037</v>
      </c>
      <c r="L1183" s="4">
        <v>2281385382.4928637</v>
      </c>
      <c r="M1183" s="4">
        <v>2884026371</v>
      </c>
      <c r="N1183" s="4">
        <v>0</v>
      </c>
      <c r="O1183" s="4">
        <v>2744078373.9295907</v>
      </c>
      <c r="P1183" s="4">
        <v>2397736037</v>
      </c>
      <c r="Q1183" s="4">
        <v>2152250360.8423243</v>
      </c>
      <c r="R1183" s="4">
        <v>0</v>
      </c>
      <c r="S1183" s="4">
        <v>0</v>
      </c>
      <c r="T1183" s="4">
        <v>2397736037</v>
      </c>
      <c r="U1183" s="4">
        <v>2089563457.1284702</v>
      </c>
    </row>
    <row r="1184" spans="1:21" x14ac:dyDescent="0.25">
      <c r="A1184" s="3" t="s">
        <v>1358</v>
      </c>
      <c r="B1184" s="3" t="s">
        <v>645</v>
      </c>
      <c r="C1184" s="3" t="s">
        <v>1357</v>
      </c>
      <c r="D1184" s="3" t="s">
        <v>978</v>
      </c>
      <c r="E1184" s="2" t="s">
        <v>1370</v>
      </c>
      <c r="F1184" t="s">
        <v>1970</v>
      </c>
      <c r="G1184" s="4">
        <v>1928700</v>
      </c>
      <c r="H1184" s="4">
        <v>2028972.2335172812</v>
      </c>
      <c r="I1184" s="4">
        <v>2111700</v>
      </c>
      <c r="J1184" s="4">
        <v>2111700</v>
      </c>
      <c r="K1184" s="4">
        <v>2111700</v>
      </c>
      <c r="L1184" s="4">
        <v>2009229.3054234062</v>
      </c>
      <c r="M1184" s="4">
        <v>7149321</v>
      </c>
      <c r="N1184" s="4">
        <v>0</v>
      </c>
      <c r="O1184" s="4">
        <v>6802398.6679352997</v>
      </c>
      <c r="P1184" s="4">
        <v>2111700</v>
      </c>
      <c r="Q1184" s="4">
        <v>1895499.3447390625</v>
      </c>
      <c r="R1184" s="4">
        <v>0</v>
      </c>
      <c r="S1184" s="4">
        <v>0</v>
      </c>
      <c r="T1184" s="4">
        <v>2111700</v>
      </c>
      <c r="U1184" s="4">
        <v>1840290.6259602546</v>
      </c>
    </row>
    <row r="1185" spans="1:21" x14ac:dyDescent="0.25">
      <c r="A1185" s="3" t="s">
        <v>1358</v>
      </c>
      <c r="B1185" s="3" t="s">
        <v>645</v>
      </c>
      <c r="C1185" s="3" t="s">
        <v>1357</v>
      </c>
      <c r="D1185" s="3" t="s">
        <v>978</v>
      </c>
      <c r="E1185" s="2" t="s">
        <v>1371</v>
      </c>
      <c r="F1185" t="s">
        <v>1971</v>
      </c>
      <c r="G1185" s="4">
        <v>1149214140</v>
      </c>
      <c r="H1185" s="4">
        <v>1208961259.0996222</v>
      </c>
      <c r="I1185" s="4">
        <v>957503719</v>
      </c>
      <c r="J1185" s="4">
        <v>957503719</v>
      </c>
      <c r="K1185" s="4">
        <v>947928681.80999994</v>
      </c>
      <c r="L1185" s="4">
        <v>901930239.59086573</v>
      </c>
      <c r="M1185" s="4">
        <v>974543781</v>
      </c>
      <c r="N1185" s="4">
        <v>327966160</v>
      </c>
      <c r="O1185" s="4">
        <v>927253835.39486206</v>
      </c>
      <c r="P1185" s="4">
        <v>938449394.99189997</v>
      </c>
      <c r="Q1185" s="4">
        <v>842368808.67448783</v>
      </c>
      <c r="R1185" s="4">
        <v>0</v>
      </c>
      <c r="S1185" s="4">
        <v>0</v>
      </c>
      <c r="T1185" s="4">
        <v>929064901.04198098</v>
      </c>
      <c r="U1185" s="4">
        <v>809655456.88130379</v>
      </c>
    </row>
    <row r="1186" spans="1:21" x14ac:dyDescent="0.25">
      <c r="A1186" s="3" t="s">
        <v>1358</v>
      </c>
      <c r="B1186" s="3" t="s">
        <v>645</v>
      </c>
      <c r="C1186" s="3" t="s">
        <v>1357</v>
      </c>
      <c r="D1186" s="3" t="s">
        <v>978</v>
      </c>
      <c r="E1186" s="2" t="s">
        <v>1372</v>
      </c>
      <c r="F1186" t="s">
        <v>1972</v>
      </c>
      <c r="G1186" s="4">
        <v>36265113550</v>
      </c>
      <c r="H1186" s="4">
        <v>38150520266.656982</v>
      </c>
      <c r="I1186" s="4">
        <v>29842107058</v>
      </c>
      <c r="J1186" s="4">
        <v>29842107058</v>
      </c>
      <c r="K1186" s="4">
        <v>31393896625.015999</v>
      </c>
      <c r="L1186" s="4">
        <v>29870501070.424355</v>
      </c>
      <c r="M1186" s="4">
        <v>30506002533</v>
      </c>
      <c r="N1186" s="4">
        <v>30506002533</v>
      </c>
      <c r="O1186" s="4">
        <v>29025692229.305424</v>
      </c>
      <c r="P1186" s="4">
        <v>32335713523.766499</v>
      </c>
      <c r="Q1186" s="4">
        <v>29025109530.695381</v>
      </c>
      <c r="R1186" s="4">
        <v>0</v>
      </c>
      <c r="S1186" s="4">
        <v>0</v>
      </c>
      <c r="T1186" s="4">
        <v>33305784929.4795</v>
      </c>
      <c r="U1186" s="4">
        <v>29025109530.695385</v>
      </c>
    </row>
    <row r="1187" spans="1:21" x14ac:dyDescent="0.25">
      <c r="A1187" s="3" t="s">
        <v>1358</v>
      </c>
      <c r="B1187" s="3" t="s">
        <v>645</v>
      </c>
      <c r="C1187" s="3" t="s">
        <v>1357</v>
      </c>
      <c r="D1187" s="3" t="s">
        <v>978</v>
      </c>
      <c r="E1187" s="2" t="s">
        <v>1373</v>
      </c>
      <c r="F1187" t="s">
        <v>1973</v>
      </c>
      <c r="G1187" s="4">
        <v>956811621</v>
      </c>
      <c r="H1187" s="4">
        <v>1006555820.8719139</v>
      </c>
      <c r="I1187" s="4">
        <v>698824202</v>
      </c>
      <c r="J1187" s="4">
        <v>698824202</v>
      </c>
      <c r="K1187" s="4">
        <v>691835959.98000002</v>
      </c>
      <c r="L1187" s="4">
        <v>658264471.91246426</v>
      </c>
      <c r="M1187" s="4">
        <v>722165825</v>
      </c>
      <c r="N1187" s="4">
        <v>0</v>
      </c>
      <c r="O1187" s="4">
        <v>687122573.73929584</v>
      </c>
      <c r="P1187" s="4">
        <v>684917600.38020003</v>
      </c>
      <c r="Q1187" s="4">
        <v>614794176.59749031</v>
      </c>
      <c r="R1187" s="4">
        <v>0</v>
      </c>
      <c r="S1187" s="4">
        <v>0</v>
      </c>
      <c r="T1187" s="4">
        <v>678068424.37639797</v>
      </c>
      <c r="U1187" s="4">
        <v>590918674.5937041</v>
      </c>
    </row>
    <row r="1188" spans="1:21" x14ac:dyDescent="0.25">
      <c r="A1188" s="3" t="s">
        <v>1358</v>
      </c>
      <c r="B1188" s="3" t="s">
        <v>645</v>
      </c>
      <c r="C1188" s="3" t="s">
        <v>1357</v>
      </c>
      <c r="D1188" s="3" t="s">
        <v>978</v>
      </c>
      <c r="E1188" s="2" t="s">
        <v>1374</v>
      </c>
      <c r="F1188" t="s">
        <v>1974</v>
      </c>
      <c r="G1188" s="4">
        <v>0</v>
      </c>
      <c r="H1188" s="4">
        <v>0</v>
      </c>
      <c r="I1188" s="4">
        <v>15032847</v>
      </c>
      <c r="J1188" s="4">
        <v>15032847</v>
      </c>
      <c r="K1188" s="4">
        <v>15032847</v>
      </c>
      <c r="L1188" s="4">
        <v>14303374.881065652</v>
      </c>
      <c r="M1188" s="4">
        <v>6645734</v>
      </c>
      <c r="N1188" s="4">
        <v>6645734</v>
      </c>
      <c r="O1188" s="4">
        <v>6323248.3349191248</v>
      </c>
      <c r="P1188" s="4">
        <v>15032847</v>
      </c>
      <c r="Q1188" s="4">
        <v>13493749.887797784</v>
      </c>
      <c r="R1188" s="4">
        <v>0</v>
      </c>
      <c r="S1188" s="4">
        <v>0</v>
      </c>
      <c r="T1188" s="4">
        <v>15032847</v>
      </c>
      <c r="U1188" s="4">
        <v>13100728.046405615</v>
      </c>
    </row>
    <row r="1189" spans="1:21" x14ac:dyDescent="0.25">
      <c r="A1189" s="3" t="s">
        <v>1358</v>
      </c>
      <c r="B1189" s="3" t="s">
        <v>645</v>
      </c>
      <c r="C1189" s="3" t="s">
        <v>1357</v>
      </c>
      <c r="D1189" s="3" t="s">
        <v>978</v>
      </c>
      <c r="E1189" s="2" t="s">
        <v>1375</v>
      </c>
      <c r="F1189" t="s">
        <v>1975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440954475</v>
      </c>
      <c r="N1189" s="4">
        <v>440954475</v>
      </c>
      <c r="O1189" s="4">
        <v>419557064.70028543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</row>
    <row r="1190" spans="1:21" x14ac:dyDescent="0.25">
      <c r="A1190" s="3" t="s">
        <v>1378</v>
      </c>
      <c r="B1190" s="3" t="s">
        <v>728</v>
      </c>
      <c r="C1190" s="3" t="s">
        <v>1377</v>
      </c>
      <c r="D1190" s="3" t="s">
        <v>978</v>
      </c>
      <c r="E1190" s="2" t="s">
        <v>1376</v>
      </c>
      <c r="F1190" t="s">
        <v>1958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26101518757</v>
      </c>
      <c r="N1190" s="4">
        <v>0</v>
      </c>
      <c r="O1190" s="4">
        <v>24834936971.455757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</row>
    <row r="1191" spans="1:21" x14ac:dyDescent="0.25">
      <c r="A1191" s="3" t="s">
        <v>1378</v>
      </c>
      <c r="B1191" s="3" t="s">
        <v>728</v>
      </c>
      <c r="C1191" s="3" t="s">
        <v>1377</v>
      </c>
      <c r="D1191" s="3" t="s">
        <v>978</v>
      </c>
      <c r="E1191" s="2" t="s">
        <v>1379</v>
      </c>
      <c r="F1191" t="s">
        <v>1959</v>
      </c>
      <c r="G1191" s="4">
        <v>69975999</v>
      </c>
      <c r="H1191" s="4">
        <v>73614019.279117048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47926666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</row>
    <row r="1192" spans="1:21" x14ac:dyDescent="0.25">
      <c r="A1192" s="3" t="s">
        <v>1378</v>
      </c>
      <c r="B1192" s="3" t="s">
        <v>728</v>
      </c>
      <c r="C1192" s="3" t="s">
        <v>1377</v>
      </c>
      <c r="D1192" s="3" t="s">
        <v>978</v>
      </c>
      <c r="E1192" s="2" t="s">
        <v>1380</v>
      </c>
      <c r="F1192" t="s">
        <v>1960</v>
      </c>
      <c r="G1192" s="4">
        <v>253961337</v>
      </c>
      <c r="H1192" s="4">
        <v>267164671.10485041</v>
      </c>
      <c r="I1192" s="4">
        <v>583621992</v>
      </c>
      <c r="J1192" s="4">
        <v>583621992</v>
      </c>
      <c r="K1192" s="4">
        <v>566113332.24000001</v>
      </c>
      <c r="L1192" s="4">
        <v>538642561.5984776</v>
      </c>
      <c r="M1192" s="4">
        <v>0</v>
      </c>
      <c r="N1192" s="4">
        <v>299914590</v>
      </c>
      <c r="O1192" s="4">
        <v>0</v>
      </c>
      <c r="P1192" s="4">
        <v>549129932.27279997</v>
      </c>
      <c r="Q1192" s="4">
        <v>492908759.19860685</v>
      </c>
      <c r="R1192" s="4">
        <v>0</v>
      </c>
      <c r="S1192" s="4">
        <v>0</v>
      </c>
      <c r="T1192" s="4">
        <v>532656034.30461597</v>
      </c>
      <c r="U1192" s="4">
        <v>464195627.59480447</v>
      </c>
    </row>
    <row r="1193" spans="1:21" x14ac:dyDescent="0.25">
      <c r="A1193" s="3" t="s">
        <v>1378</v>
      </c>
      <c r="B1193" s="3" t="s">
        <v>728</v>
      </c>
      <c r="C1193" s="3" t="s">
        <v>1377</v>
      </c>
      <c r="D1193" s="3" t="s">
        <v>978</v>
      </c>
      <c r="E1193" s="2" t="s">
        <v>1381</v>
      </c>
      <c r="F1193" t="s">
        <v>1961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</row>
    <row r="1194" spans="1:21" x14ac:dyDescent="0.25">
      <c r="A1194" s="3" t="s">
        <v>1378</v>
      </c>
      <c r="B1194" s="3" t="s">
        <v>728</v>
      </c>
      <c r="C1194" s="3" t="s">
        <v>1377</v>
      </c>
      <c r="D1194" s="3" t="s">
        <v>978</v>
      </c>
      <c r="E1194" s="2" t="s">
        <v>1382</v>
      </c>
      <c r="F1194" t="s">
        <v>1962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2346107800</v>
      </c>
      <c r="N1194" s="4">
        <v>0</v>
      </c>
      <c r="O1194" s="4">
        <v>2232262416.7459559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</row>
    <row r="1195" spans="1:21" x14ac:dyDescent="0.25">
      <c r="A1195" s="3" t="s">
        <v>1378</v>
      </c>
      <c r="B1195" s="3" t="s">
        <v>728</v>
      </c>
      <c r="C1195" s="3" t="s">
        <v>1377</v>
      </c>
      <c r="D1195" s="3" t="s">
        <v>978</v>
      </c>
      <c r="E1195" s="2" t="s">
        <v>1383</v>
      </c>
      <c r="F1195" t="s">
        <v>1963</v>
      </c>
      <c r="G1195" s="4">
        <v>40000000</v>
      </c>
      <c r="H1195" s="4">
        <v>42079581.760092936</v>
      </c>
      <c r="I1195" s="4">
        <v>0</v>
      </c>
      <c r="J1195" s="4">
        <v>0</v>
      </c>
      <c r="K1195" s="4">
        <v>0</v>
      </c>
      <c r="L1195" s="4">
        <v>0</v>
      </c>
      <c r="M1195" s="4">
        <v>33861452</v>
      </c>
      <c r="N1195" s="4">
        <v>0</v>
      </c>
      <c r="O1195" s="4">
        <v>32218317.792578496</v>
      </c>
      <c r="P1195" s="4">
        <v>0</v>
      </c>
      <c r="Q1195" s="4">
        <v>0</v>
      </c>
      <c r="R1195" s="4">
        <v>50000000</v>
      </c>
      <c r="S1195" s="4">
        <v>44880886.128215715</v>
      </c>
      <c r="T1195" s="4">
        <v>0</v>
      </c>
      <c r="U1195" s="4">
        <v>0</v>
      </c>
    </row>
    <row r="1196" spans="1:21" x14ac:dyDescent="0.25">
      <c r="A1196" s="3" t="s">
        <v>1378</v>
      </c>
      <c r="B1196" s="3" t="s">
        <v>728</v>
      </c>
      <c r="C1196" s="3" t="s">
        <v>1377</v>
      </c>
      <c r="D1196" s="3" t="s">
        <v>978</v>
      </c>
      <c r="E1196" s="2" t="s">
        <v>1384</v>
      </c>
      <c r="F1196" t="s">
        <v>1964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837583092</v>
      </c>
      <c r="N1196" s="4">
        <v>0</v>
      </c>
      <c r="O1196" s="4">
        <v>796939193.14938152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</row>
    <row r="1197" spans="1:21" x14ac:dyDescent="0.25">
      <c r="A1197" s="3" t="s">
        <v>1378</v>
      </c>
      <c r="B1197" s="3" t="s">
        <v>728</v>
      </c>
      <c r="C1197" s="3" t="s">
        <v>1377</v>
      </c>
      <c r="D1197" s="3" t="s">
        <v>978</v>
      </c>
      <c r="E1197" s="2" t="s">
        <v>1385</v>
      </c>
      <c r="F1197" t="s">
        <v>1965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</row>
    <row r="1198" spans="1:21" x14ac:dyDescent="0.25">
      <c r="A1198" s="3" t="s">
        <v>1378</v>
      </c>
      <c r="B1198" s="3" t="s">
        <v>728</v>
      </c>
      <c r="C1198" s="3" t="s">
        <v>1377</v>
      </c>
      <c r="D1198" s="3" t="s">
        <v>978</v>
      </c>
      <c r="E1198" s="2" t="s">
        <v>1386</v>
      </c>
      <c r="F1198" t="s">
        <v>1966</v>
      </c>
      <c r="G1198" s="4">
        <v>1874000</v>
      </c>
      <c r="H1198" s="4">
        <v>1971428.4054603542</v>
      </c>
      <c r="I1198" s="4">
        <v>2372090</v>
      </c>
      <c r="J1198" s="4">
        <v>2372090</v>
      </c>
      <c r="K1198" s="4">
        <v>2300927.2999999998</v>
      </c>
      <c r="L1198" s="4">
        <v>2189274.31018078</v>
      </c>
      <c r="M1198" s="4">
        <v>0</v>
      </c>
      <c r="N1198" s="4">
        <v>2294650</v>
      </c>
      <c r="O1198" s="4">
        <v>0</v>
      </c>
      <c r="P1198" s="4">
        <v>2231899.4810000001</v>
      </c>
      <c r="Q1198" s="4">
        <v>2003392.5291276951</v>
      </c>
      <c r="R1198" s="4">
        <v>0</v>
      </c>
      <c r="S1198" s="4">
        <v>0</v>
      </c>
      <c r="T1198" s="4">
        <v>2164942.49657</v>
      </c>
      <c r="U1198" s="4">
        <v>1886690.0517027806</v>
      </c>
    </row>
    <row r="1199" spans="1:21" x14ac:dyDescent="0.25">
      <c r="A1199" s="3" t="s">
        <v>1378</v>
      </c>
      <c r="B1199" s="3" t="s">
        <v>728</v>
      </c>
      <c r="C1199" s="3" t="s">
        <v>1377</v>
      </c>
      <c r="D1199" s="3" t="s">
        <v>978</v>
      </c>
      <c r="E1199" s="2" t="s">
        <v>1387</v>
      </c>
      <c r="F1199" t="s">
        <v>1967</v>
      </c>
      <c r="G1199" s="4">
        <v>520000000</v>
      </c>
      <c r="H1199" s="4">
        <v>547034562.88120818</v>
      </c>
      <c r="I1199" s="4"/>
      <c r="J1199" s="4"/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</row>
    <row r="1200" spans="1:21" x14ac:dyDescent="0.25">
      <c r="A1200" s="3" t="s">
        <v>1378</v>
      </c>
      <c r="B1200" s="3" t="s">
        <v>728</v>
      </c>
      <c r="C1200" s="3" t="s">
        <v>1377</v>
      </c>
      <c r="D1200" s="3" t="s">
        <v>978</v>
      </c>
      <c r="E1200" s="2" t="s">
        <v>1388</v>
      </c>
      <c r="F1200" t="s">
        <v>1968</v>
      </c>
      <c r="G1200" s="4">
        <v>54134936</v>
      </c>
      <c r="H1200" s="4">
        <v>56949386.637234963</v>
      </c>
      <c r="I1200" s="4">
        <v>56061028</v>
      </c>
      <c r="J1200" s="4">
        <v>56061028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</row>
    <row r="1201" spans="1:21" x14ac:dyDescent="0.25">
      <c r="A1201" s="3" t="s">
        <v>1378</v>
      </c>
      <c r="B1201" s="3" t="s">
        <v>728</v>
      </c>
      <c r="C1201" s="3" t="s">
        <v>1377</v>
      </c>
      <c r="D1201" s="3" t="s">
        <v>978</v>
      </c>
      <c r="E1201" s="2" t="s">
        <v>1389</v>
      </c>
      <c r="F1201" t="s">
        <v>1969</v>
      </c>
      <c r="G1201" s="4">
        <v>291449800</v>
      </c>
      <c r="H1201" s="4">
        <v>306602142.20156837</v>
      </c>
      <c r="I1201" s="4">
        <v>5500000</v>
      </c>
      <c r="J1201" s="4">
        <v>5500000</v>
      </c>
      <c r="K1201" s="4">
        <v>0</v>
      </c>
      <c r="L1201" s="4">
        <v>0</v>
      </c>
      <c r="M1201" s="4">
        <v>1723500</v>
      </c>
      <c r="N1201" s="4">
        <v>0</v>
      </c>
      <c r="O1201" s="4">
        <v>1639866.7935299715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</row>
    <row r="1202" spans="1:21" x14ac:dyDescent="0.25">
      <c r="A1202" s="3" t="s">
        <v>1378</v>
      </c>
      <c r="B1202" s="3" t="s">
        <v>728</v>
      </c>
      <c r="C1202" s="3" t="s">
        <v>1377</v>
      </c>
      <c r="D1202" s="3" t="s">
        <v>978</v>
      </c>
      <c r="E1202" s="2" t="s">
        <v>1390</v>
      </c>
      <c r="F1202" t="s">
        <v>1970</v>
      </c>
      <c r="G1202" s="4"/>
      <c r="H1202" s="4"/>
      <c r="I1202" s="4"/>
      <c r="J1202" s="4"/>
      <c r="K1202" s="4">
        <v>0</v>
      </c>
      <c r="L1202" s="4">
        <v>0</v>
      </c>
      <c r="M1202" s="4">
        <v>1134457834</v>
      </c>
      <c r="N1202" s="4">
        <v>0</v>
      </c>
      <c r="O1202" s="4">
        <v>1079408024.7383444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</row>
    <row r="1203" spans="1:21" x14ac:dyDescent="0.25">
      <c r="A1203" s="3" t="s">
        <v>1378</v>
      </c>
      <c r="B1203" s="3" t="s">
        <v>728</v>
      </c>
      <c r="C1203" s="3" t="s">
        <v>1377</v>
      </c>
      <c r="D1203" s="3" t="s">
        <v>978</v>
      </c>
      <c r="E1203" s="2" t="s">
        <v>1391</v>
      </c>
      <c r="F1203" t="s">
        <v>1971</v>
      </c>
      <c r="G1203" s="4">
        <v>214999940</v>
      </c>
      <c r="H1203" s="4">
        <v>226177688.84112692</v>
      </c>
      <c r="I1203" s="4">
        <v>160489396</v>
      </c>
      <c r="J1203" s="4">
        <v>160489396</v>
      </c>
      <c r="K1203" s="4">
        <v>152464926.19999999</v>
      </c>
      <c r="L1203" s="4">
        <v>145066533.01617506</v>
      </c>
      <c r="M1203" s="4">
        <v>46479615315</v>
      </c>
      <c r="N1203" s="4">
        <v>190337735</v>
      </c>
      <c r="O1203" s="4">
        <v>44224182031.398666</v>
      </c>
      <c r="P1203" s="4">
        <v>144841679.88999999</v>
      </c>
      <c r="Q1203" s="4">
        <v>130012458.83525123</v>
      </c>
      <c r="R1203" s="4">
        <v>0</v>
      </c>
      <c r="S1203" s="4">
        <v>0</v>
      </c>
      <c r="T1203" s="4">
        <v>137599595.8955</v>
      </c>
      <c r="U1203" s="4">
        <v>119914403.78008609</v>
      </c>
    </row>
    <row r="1204" spans="1:21" x14ac:dyDescent="0.25">
      <c r="A1204" s="3" t="s">
        <v>1378</v>
      </c>
      <c r="B1204" s="3" t="s">
        <v>728</v>
      </c>
      <c r="C1204" s="3" t="s">
        <v>1377</v>
      </c>
      <c r="D1204" s="3" t="s">
        <v>978</v>
      </c>
      <c r="E1204" s="2" t="s">
        <v>1392</v>
      </c>
      <c r="F1204" t="s">
        <v>1972</v>
      </c>
      <c r="G1204" s="4">
        <v>32927421526</v>
      </c>
      <c r="H1204" s="4">
        <v>34639303156.309029</v>
      </c>
      <c r="I1204" s="4">
        <v>18197336994</v>
      </c>
      <c r="J1204" s="4">
        <v>18197336994</v>
      </c>
      <c r="K1204" s="4">
        <v>18743257103.82</v>
      </c>
      <c r="L1204" s="4">
        <v>17833736540.266411</v>
      </c>
      <c r="M1204" s="4">
        <v>29778240092</v>
      </c>
      <c r="N1204" s="4">
        <v>29778240092</v>
      </c>
      <c r="O1204" s="4">
        <v>28333244616.55566</v>
      </c>
      <c r="P1204" s="4">
        <v>19305554816.934601</v>
      </c>
      <c r="Q1204" s="4">
        <v>17329008147.617363</v>
      </c>
      <c r="R1204" s="4">
        <v>0</v>
      </c>
      <c r="S1204" s="4">
        <v>0</v>
      </c>
      <c r="T1204" s="4">
        <v>19884721461.4426</v>
      </c>
      <c r="U1204" s="4">
        <v>17329008147.617329</v>
      </c>
    </row>
    <row r="1205" spans="1:21" x14ac:dyDescent="0.25">
      <c r="A1205" s="3" t="s">
        <v>1378</v>
      </c>
      <c r="B1205" s="3" t="s">
        <v>728</v>
      </c>
      <c r="C1205" s="3" t="s">
        <v>1377</v>
      </c>
      <c r="D1205" s="3" t="s">
        <v>978</v>
      </c>
      <c r="E1205" s="2" t="s">
        <v>1393</v>
      </c>
      <c r="F1205" t="s">
        <v>1973</v>
      </c>
      <c r="G1205" s="4"/>
      <c r="H1205" s="4"/>
      <c r="I1205" s="4"/>
      <c r="J1205" s="4"/>
      <c r="K1205" s="4">
        <v>0</v>
      </c>
      <c r="L1205" s="4">
        <v>0</v>
      </c>
      <c r="M1205" s="4">
        <v>111481293</v>
      </c>
      <c r="N1205" s="4">
        <v>0</v>
      </c>
      <c r="O1205" s="4">
        <v>106071639.39105614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</row>
    <row r="1206" spans="1:21" x14ac:dyDescent="0.25">
      <c r="A1206" s="3" t="s">
        <v>1378</v>
      </c>
      <c r="B1206" s="3" t="s">
        <v>728</v>
      </c>
      <c r="C1206" s="3" t="s">
        <v>1377</v>
      </c>
      <c r="D1206" s="3" t="s">
        <v>978</v>
      </c>
      <c r="E1206" s="2" t="s">
        <v>1394</v>
      </c>
      <c r="F1206" t="s">
        <v>1974</v>
      </c>
      <c r="G1206" s="4">
        <v>0</v>
      </c>
      <c r="H1206" s="4">
        <v>0</v>
      </c>
      <c r="I1206" s="4">
        <v>24200818</v>
      </c>
      <c r="J1206" s="4">
        <v>24200818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</row>
    <row r="1207" spans="1:21" x14ac:dyDescent="0.25">
      <c r="A1207" s="3" t="s">
        <v>1378</v>
      </c>
      <c r="B1207" s="3" t="s">
        <v>728</v>
      </c>
      <c r="C1207" s="3" t="s">
        <v>1377</v>
      </c>
      <c r="D1207" s="3" t="s">
        <v>978</v>
      </c>
      <c r="E1207" s="2" t="s">
        <v>1395</v>
      </c>
      <c r="F1207" t="s">
        <v>1975</v>
      </c>
      <c r="G1207" s="4">
        <v>359485557</v>
      </c>
      <c r="H1207" s="4">
        <v>378175047.18385124</v>
      </c>
      <c r="I1207" s="4">
        <v>316507228</v>
      </c>
      <c r="J1207" s="4">
        <v>316507228</v>
      </c>
      <c r="K1207" s="4">
        <v>0</v>
      </c>
      <c r="L1207" s="4">
        <v>0</v>
      </c>
      <c r="M1207" s="4">
        <v>253383034</v>
      </c>
      <c r="N1207" s="4">
        <v>253383034</v>
      </c>
      <c r="O1207" s="4">
        <v>241087568.03044719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</row>
    <row r="1208" spans="1:21" x14ac:dyDescent="0.25">
      <c r="A1208" s="3" t="s">
        <v>1398</v>
      </c>
      <c r="B1208" s="3" t="s">
        <v>853</v>
      </c>
      <c r="C1208" s="3" t="s">
        <v>1397</v>
      </c>
      <c r="D1208" s="3" t="s">
        <v>978</v>
      </c>
      <c r="E1208" s="2" t="s">
        <v>1396</v>
      </c>
      <c r="F1208" t="s">
        <v>1958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</row>
    <row r="1209" spans="1:21" x14ac:dyDescent="0.25">
      <c r="A1209" s="3" t="s">
        <v>1398</v>
      </c>
      <c r="B1209" s="3" t="s">
        <v>853</v>
      </c>
      <c r="C1209" s="3" t="s">
        <v>1397</v>
      </c>
      <c r="D1209" s="3" t="s">
        <v>978</v>
      </c>
      <c r="E1209" s="2" t="s">
        <v>1399</v>
      </c>
      <c r="F1209" t="s">
        <v>1959</v>
      </c>
      <c r="G1209" s="4">
        <v>4000000</v>
      </c>
      <c r="H1209" s="4">
        <v>4207958.1760092936</v>
      </c>
      <c r="I1209" s="4">
        <v>6420000</v>
      </c>
      <c r="J1209" s="4">
        <v>6420000</v>
      </c>
      <c r="K1209" s="4">
        <v>13969278</v>
      </c>
      <c r="L1209" s="4">
        <v>13291415.794481445</v>
      </c>
      <c r="M1209" s="4">
        <v>0</v>
      </c>
      <c r="N1209" s="4">
        <v>13923100</v>
      </c>
      <c r="O1209" s="4">
        <v>0</v>
      </c>
      <c r="P1209" s="4">
        <v>14108970.779999999</v>
      </c>
      <c r="Q1209" s="4">
        <v>12664462.219270056</v>
      </c>
      <c r="R1209" s="4">
        <v>0</v>
      </c>
      <c r="S1209" s="4">
        <v>0</v>
      </c>
      <c r="T1209" s="4">
        <v>14250060.4878</v>
      </c>
      <c r="U1209" s="4">
        <v>12418550.33151724</v>
      </c>
    </row>
    <row r="1210" spans="1:21" x14ac:dyDescent="0.25">
      <c r="A1210" s="3" t="s">
        <v>1398</v>
      </c>
      <c r="B1210" s="3" t="s">
        <v>853</v>
      </c>
      <c r="C1210" s="3" t="s">
        <v>1397</v>
      </c>
      <c r="D1210" s="3" t="s">
        <v>978</v>
      </c>
      <c r="E1210" s="2" t="s">
        <v>1400</v>
      </c>
      <c r="F1210" t="s">
        <v>1960</v>
      </c>
      <c r="G1210" s="4">
        <v>33700000</v>
      </c>
      <c r="H1210" s="4">
        <v>35452047.632878304</v>
      </c>
      <c r="I1210" s="4">
        <v>58019240</v>
      </c>
      <c r="J1210" s="4">
        <v>58019240</v>
      </c>
      <c r="K1210" s="4">
        <v>104771143.59199999</v>
      </c>
      <c r="L1210" s="4">
        <v>99687101.419600368</v>
      </c>
      <c r="M1210" s="4">
        <v>527629999</v>
      </c>
      <c r="N1210" s="4">
        <v>104772000</v>
      </c>
      <c r="O1210" s="4">
        <v>502026640.34253091</v>
      </c>
      <c r="P1210" s="4">
        <v>105818855.02791999</v>
      </c>
      <c r="Q1210" s="4">
        <v>94984879.654524878</v>
      </c>
      <c r="R1210" s="4">
        <v>0</v>
      </c>
      <c r="S1210" s="4">
        <v>0</v>
      </c>
      <c r="T1210" s="4">
        <v>106877043.578199</v>
      </c>
      <c r="U1210" s="4">
        <v>93140513.059291214</v>
      </c>
    </row>
    <row r="1211" spans="1:21" x14ac:dyDescent="0.25">
      <c r="A1211" s="3" t="s">
        <v>1398</v>
      </c>
      <c r="B1211" s="3" t="s">
        <v>853</v>
      </c>
      <c r="C1211" s="3" t="s">
        <v>1397</v>
      </c>
      <c r="D1211" s="3" t="s">
        <v>978</v>
      </c>
      <c r="E1211" s="2" t="s">
        <v>1401</v>
      </c>
      <c r="F1211" t="s">
        <v>1961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</row>
    <row r="1212" spans="1:21" x14ac:dyDescent="0.25">
      <c r="A1212" s="3" t="s">
        <v>1398</v>
      </c>
      <c r="B1212" s="3" t="s">
        <v>853</v>
      </c>
      <c r="C1212" s="3" t="s">
        <v>1397</v>
      </c>
      <c r="D1212" s="3" t="s">
        <v>978</v>
      </c>
      <c r="E1212" s="2" t="s">
        <v>1402</v>
      </c>
      <c r="F1212" t="s">
        <v>1962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</row>
    <row r="1213" spans="1:21" x14ac:dyDescent="0.25">
      <c r="A1213" s="3" t="s">
        <v>1398</v>
      </c>
      <c r="B1213" s="3" t="s">
        <v>853</v>
      </c>
      <c r="C1213" s="3" t="s">
        <v>1397</v>
      </c>
      <c r="D1213" s="3" t="s">
        <v>978</v>
      </c>
      <c r="E1213" s="2" t="s">
        <v>1403</v>
      </c>
      <c r="F1213" t="s">
        <v>1963</v>
      </c>
      <c r="G1213" s="4">
        <v>986018</v>
      </c>
      <c r="H1213" s="4">
        <v>1037280.6261980829</v>
      </c>
      <c r="I1213" s="4">
        <v>428000</v>
      </c>
      <c r="J1213" s="4">
        <v>428000</v>
      </c>
      <c r="K1213" s="4">
        <v>441995.6</v>
      </c>
      <c r="L1213" s="4">
        <v>420547.66888677445</v>
      </c>
      <c r="M1213" s="4">
        <v>442000</v>
      </c>
      <c r="N1213" s="4">
        <v>442000</v>
      </c>
      <c r="O1213" s="4">
        <v>420551.85537583253</v>
      </c>
      <c r="P1213" s="4">
        <v>441995.6</v>
      </c>
      <c r="Q1213" s="4">
        <v>396743.08385544759</v>
      </c>
      <c r="R1213" s="4">
        <v>460000</v>
      </c>
      <c r="S1213" s="4">
        <v>412904.15237958456</v>
      </c>
      <c r="T1213" s="4">
        <v>441995.6</v>
      </c>
      <c r="U1213" s="4">
        <v>385187.46005383262</v>
      </c>
    </row>
    <row r="1214" spans="1:21" x14ac:dyDescent="0.25">
      <c r="A1214" s="3" t="s">
        <v>1398</v>
      </c>
      <c r="B1214" s="3" t="s">
        <v>853</v>
      </c>
      <c r="C1214" s="3" t="s">
        <v>1397</v>
      </c>
      <c r="D1214" s="3" t="s">
        <v>978</v>
      </c>
      <c r="E1214" s="2" t="s">
        <v>1404</v>
      </c>
      <c r="F1214" t="s">
        <v>1964</v>
      </c>
      <c r="G1214" s="4">
        <v>51600000</v>
      </c>
      <c r="H1214" s="4">
        <v>54282660.470519893</v>
      </c>
      <c r="I1214" s="4">
        <v>35096000</v>
      </c>
      <c r="J1214" s="4">
        <v>35096000</v>
      </c>
      <c r="K1214" s="4">
        <v>41501020</v>
      </c>
      <c r="L1214" s="4">
        <v>39487174.119885825</v>
      </c>
      <c r="M1214" s="4">
        <v>1212930793</v>
      </c>
      <c r="N1214" s="4">
        <v>41500000</v>
      </c>
      <c r="O1214" s="4">
        <v>1154073066.603235</v>
      </c>
      <c r="P1214" s="4">
        <v>42841502.946000002</v>
      </c>
      <c r="Q1214" s="4">
        <v>38455292.305620879</v>
      </c>
      <c r="R1214" s="4">
        <v>0</v>
      </c>
      <c r="S1214" s="4">
        <v>0</v>
      </c>
      <c r="T1214" s="4">
        <v>44126748.034379996</v>
      </c>
      <c r="U1214" s="4">
        <v>38455292.305620871</v>
      </c>
    </row>
    <row r="1215" spans="1:21" x14ac:dyDescent="0.25">
      <c r="A1215" s="3" t="s">
        <v>1398</v>
      </c>
      <c r="B1215" s="3" t="s">
        <v>853</v>
      </c>
      <c r="C1215" s="3" t="s">
        <v>1397</v>
      </c>
      <c r="D1215" s="3" t="s">
        <v>978</v>
      </c>
      <c r="E1215" s="2" t="s">
        <v>1405</v>
      </c>
      <c r="F1215" t="s">
        <v>1965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</row>
    <row r="1216" spans="1:21" x14ac:dyDescent="0.25">
      <c r="A1216" s="3" t="s">
        <v>1398</v>
      </c>
      <c r="B1216" s="3" t="s">
        <v>853</v>
      </c>
      <c r="C1216" s="3" t="s">
        <v>1397</v>
      </c>
      <c r="D1216" s="3" t="s">
        <v>978</v>
      </c>
      <c r="E1216" s="2" t="s">
        <v>1406</v>
      </c>
      <c r="F1216" t="s">
        <v>1966</v>
      </c>
      <c r="G1216" s="4">
        <v>5700000</v>
      </c>
      <c r="H1216" s="4">
        <v>5996340.4008132434</v>
      </c>
      <c r="I1216" s="4">
        <v>1</v>
      </c>
      <c r="J1216" s="4">
        <v>1</v>
      </c>
      <c r="K1216" s="4">
        <v>1</v>
      </c>
      <c r="L1216" s="4">
        <v>0.95147478591817314</v>
      </c>
      <c r="M1216" s="4">
        <v>3070257</v>
      </c>
      <c r="N1216" s="4">
        <v>0</v>
      </c>
      <c r="O1216" s="4">
        <v>2921272.1217887723</v>
      </c>
      <c r="P1216" s="4">
        <v>1</v>
      </c>
      <c r="Q1216" s="4">
        <v>0.89761772256431427</v>
      </c>
      <c r="R1216" s="4">
        <v>0</v>
      </c>
      <c r="S1216" s="4">
        <v>0</v>
      </c>
      <c r="T1216" s="4">
        <v>1</v>
      </c>
      <c r="U1216" s="4">
        <v>0.87147351705273224</v>
      </c>
    </row>
    <row r="1217" spans="1:21" x14ac:dyDescent="0.25">
      <c r="A1217" s="3" t="s">
        <v>1398</v>
      </c>
      <c r="B1217" s="3" t="s">
        <v>853</v>
      </c>
      <c r="C1217" s="3" t="s">
        <v>1397</v>
      </c>
      <c r="D1217" s="3" t="s">
        <v>978</v>
      </c>
      <c r="E1217" s="2" t="s">
        <v>1407</v>
      </c>
      <c r="F1217" t="s">
        <v>1967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463424633</v>
      </c>
      <c r="N1217" s="4">
        <v>0</v>
      </c>
      <c r="O1217" s="4">
        <v>440936853.47288293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</row>
    <row r="1218" spans="1:21" x14ac:dyDescent="0.25">
      <c r="A1218" s="3" t="s">
        <v>1398</v>
      </c>
      <c r="B1218" s="3" t="s">
        <v>853</v>
      </c>
      <c r="C1218" s="3" t="s">
        <v>1397</v>
      </c>
      <c r="D1218" s="3" t="s">
        <v>978</v>
      </c>
      <c r="E1218" s="2" t="s">
        <v>1408</v>
      </c>
      <c r="F1218" t="s">
        <v>1968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</row>
    <row r="1219" spans="1:21" x14ac:dyDescent="0.25">
      <c r="A1219" s="3" t="s">
        <v>1398</v>
      </c>
      <c r="B1219" s="3" t="s">
        <v>853</v>
      </c>
      <c r="C1219" s="3" t="s">
        <v>1397</v>
      </c>
      <c r="D1219" s="3" t="s">
        <v>978</v>
      </c>
      <c r="E1219" s="2" t="s">
        <v>1409</v>
      </c>
      <c r="F1219" t="s">
        <v>1969</v>
      </c>
      <c r="G1219" s="4">
        <v>146344000</v>
      </c>
      <c r="H1219" s="4">
        <v>153952357.82747602</v>
      </c>
      <c r="I1219" s="4">
        <v>135550589</v>
      </c>
      <c r="J1219" s="4">
        <v>135550589</v>
      </c>
      <c r="K1219" s="4">
        <v>798582740.03460002</v>
      </c>
      <c r="L1219" s="4">
        <v>759831341.61236918</v>
      </c>
      <c r="M1219" s="4">
        <v>1446748353</v>
      </c>
      <c r="N1219" s="4">
        <v>1562174666</v>
      </c>
      <c r="O1219" s="4">
        <v>1376544579.4481447</v>
      </c>
      <c r="P1219" s="4">
        <v>824376962.53771806</v>
      </c>
      <c r="Q1219" s="4">
        <v>739975371.6475935</v>
      </c>
      <c r="R1219" s="4">
        <v>0</v>
      </c>
      <c r="S1219" s="4">
        <v>0</v>
      </c>
      <c r="T1219" s="4">
        <v>849108271.413849</v>
      </c>
      <c r="U1219" s="4">
        <v>739975371.6475929</v>
      </c>
    </row>
    <row r="1220" spans="1:21" x14ac:dyDescent="0.25">
      <c r="A1220" s="3" t="s">
        <v>1398</v>
      </c>
      <c r="B1220" s="3" t="s">
        <v>853</v>
      </c>
      <c r="C1220" s="3" t="s">
        <v>1397</v>
      </c>
      <c r="D1220" s="3" t="s">
        <v>978</v>
      </c>
      <c r="E1220" s="2" t="s">
        <v>1410</v>
      </c>
      <c r="F1220" t="s">
        <v>1970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</row>
    <row r="1221" spans="1:21" x14ac:dyDescent="0.25">
      <c r="A1221" s="3" t="s">
        <v>1398</v>
      </c>
      <c r="B1221" s="3" t="s">
        <v>853</v>
      </c>
      <c r="C1221" s="3" t="s">
        <v>1397</v>
      </c>
      <c r="D1221" s="3" t="s">
        <v>978</v>
      </c>
      <c r="E1221" s="2" t="s">
        <v>1411</v>
      </c>
      <c r="F1221" t="s">
        <v>1971</v>
      </c>
      <c r="G1221" s="4">
        <v>169950068</v>
      </c>
      <c r="H1221" s="4">
        <v>178785694.53848386</v>
      </c>
      <c r="I1221" s="4">
        <v>61028111</v>
      </c>
      <c r="J1221" s="4">
        <v>61028111</v>
      </c>
      <c r="K1221" s="4">
        <v>172087067.3978</v>
      </c>
      <c r="L1221" s="4">
        <v>163736505.611608</v>
      </c>
      <c r="M1221" s="4">
        <v>147512824</v>
      </c>
      <c r="N1221" s="4">
        <v>147512824</v>
      </c>
      <c r="O1221" s="4">
        <v>140354732.63558516</v>
      </c>
      <c r="P1221" s="4">
        <v>172087067.3978</v>
      </c>
      <c r="Q1221" s="4">
        <v>154468401.52038488</v>
      </c>
      <c r="R1221" s="4">
        <v>0</v>
      </c>
      <c r="S1221" s="4">
        <v>0</v>
      </c>
      <c r="T1221" s="4">
        <v>172087067.3978</v>
      </c>
      <c r="U1221" s="4">
        <v>149969321.86445135</v>
      </c>
    </row>
    <row r="1222" spans="1:21" x14ac:dyDescent="0.25">
      <c r="A1222" s="3" t="s">
        <v>1398</v>
      </c>
      <c r="B1222" s="3" t="s">
        <v>853</v>
      </c>
      <c r="C1222" s="3" t="s">
        <v>1397</v>
      </c>
      <c r="D1222" s="3" t="s">
        <v>978</v>
      </c>
      <c r="E1222" s="2" t="s">
        <v>1412</v>
      </c>
      <c r="F1222" t="s">
        <v>1972</v>
      </c>
      <c r="G1222" s="4">
        <v>11378410598</v>
      </c>
      <c r="H1222" s="4">
        <v>11969968976.461226</v>
      </c>
      <c r="I1222" s="4">
        <v>12503611100</v>
      </c>
      <c r="J1222" s="4">
        <v>12503611100</v>
      </c>
      <c r="K1222" s="4">
        <v>13153798877.200001</v>
      </c>
      <c r="L1222" s="4">
        <v>12515507970.694576</v>
      </c>
      <c r="M1222" s="4">
        <v>19622595089</v>
      </c>
      <c r="N1222" s="4">
        <v>19622595089</v>
      </c>
      <c r="O1222" s="4">
        <v>18670404461.465271</v>
      </c>
      <c r="P1222" s="4">
        <v>13578666580.933599</v>
      </c>
      <c r="Q1222" s="4">
        <v>12188451771.837782</v>
      </c>
      <c r="R1222" s="4">
        <v>0</v>
      </c>
      <c r="S1222" s="4">
        <v>0</v>
      </c>
      <c r="T1222" s="4">
        <v>13986026578.361601</v>
      </c>
      <c r="U1222" s="4">
        <v>12188451771.837774</v>
      </c>
    </row>
    <row r="1223" spans="1:21" x14ac:dyDescent="0.25">
      <c r="A1223" s="3" t="s">
        <v>1398</v>
      </c>
      <c r="B1223" s="3" t="s">
        <v>853</v>
      </c>
      <c r="C1223" s="3" t="s">
        <v>1397</v>
      </c>
      <c r="D1223" s="3" t="s">
        <v>978</v>
      </c>
      <c r="E1223" s="2" t="s">
        <v>1413</v>
      </c>
      <c r="F1223" t="s">
        <v>1973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</row>
    <row r="1224" spans="1:21" x14ac:dyDescent="0.25">
      <c r="A1224" s="3" t="s">
        <v>1398</v>
      </c>
      <c r="B1224" s="3" t="s">
        <v>853</v>
      </c>
      <c r="C1224" s="3" t="s">
        <v>1397</v>
      </c>
      <c r="D1224" s="3" t="s">
        <v>978</v>
      </c>
      <c r="E1224" s="2" t="s">
        <v>1414</v>
      </c>
      <c r="F1224" t="s">
        <v>1974</v>
      </c>
      <c r="G1224" s="4">
        <v>1</v>
      </c>
      <c r="H1224" s="4">
        <v>1.0519895440023235</v>
      </c>
      <c r="I1224" s="4">
        <v>6071775</v>
      </c>
      <c r="J1224" s="4">
        <v>6071775</v>
      </c>
      <c r="K1224" s="4">
        <v>6071775</v>
      </c>
      <c r="L1224" s="4">
        <v>5777140.8182683159</v>
      </c>
      <c r="M1224" s="4">
        <v>4317115</v>
      </c>
      <c r="N1224" s="4">
        <v>46534348</v>
      </c>
      <c r="O1224" s="4">
        <v>4107626.070409134</v>
      </c>
      <c r="P1224" s="4">
        <v>6071775</v>
      </c>
      <c r="Q1224" s="4">
        <v>5450132.8474229397</v>
      </c>
      <c r="R1224" s="4">
        <v>0</v>
      </c>
      <c r="S1224" s="4">
        <v>0</v>
      </c>
      <c r="T1224" s="4">
        <v>6071775</v>
      </c>
      <c r="U1224" s="4">
        <v>5291391.1140028536</v>
      </c>
    </row>
    <row r="1225" spans="1:21" x14ac:dyDescent="0.25">
      <c r="A1225" s="3" t="s">
        <v>1398</v>
      </c>
      <c r="B1225" s="3" t="s">
        <v>853</v>
      </c>
      <c r="C1225" s="3" t="s">
        <v>1397</v>
      </c>
      <c r="D1225" s="3" t="s">
        <v>978</v>
      </c>
      <c r="E1225" s="2" t="s">
        <v>1415</v>
      </c>
      <c r="F1225" t="s">
        <v>1975</v>
      </c>
      <c r="G1225" s="4">
        <v>19023286</v>
      </c>
      <c r="H1225" s="4">
        <v>20012297.964565784</v>
      </c>
      <c r="I1225" s="4">
        <v>174696038</v>
      </c>
      <c r="J1225" s="4">
        <v>174696038</v>
      </c>
      <c r="K1225" s="4">
        <v>174696038</v>
      </c>
      <c r="L1225" s="4">
        <v>166218875.35680303</v>
      </c>
      <c r="M1225" s="4">
        <v>41562352</v>
      </c>
      <c r="N1225" s="4">
        <v>41562352</v>
      </c>
      <c r="O1225" s="4">
        <v>39545529.971455753</v>
      </c>
      <c r="P1225" s="4">
        <v>122287226.59999999</v>
      </c>
      <c r="Q1225" s="4">
        <v>109767181.83939822</v>
      </c>
      <c r="R1225" s="4">
        <v>0</v>
      </c>
      <c r="S1225" s="4">
        <v>0</v>
      </c>
      <c r="T1225" s="4">
        <v>85601058.620000005</v>
      </c>
      <c r="U1225" s="4">
        <v>74599055.619008511</v>
      </c>
    </row>
    <row r="1226" spans="1:21" x14ac:dyDescent="0.25">
      <c r="A1226" s="3" t="s">
        <v>1418</v>
      </c>
      <c r="B1226" s="3" t="s">
        <v>624</v>
      </c>
      <c r="C1226" s="3" t="s">
        <v>1417</v>
      </c>
      <c r="D1226" s="3" t="s">
        <v>1419</v>
      </c>
      <c r="E1226" s="2" t="s">
        <v>1416</v>
      </c>
      <c r="F1226" t="s">
        <v>1958</v>
      </c>
      <c r="G1226" s="4"/>
      <c r="H1226" s="4"/>
      <c r="I1226" s="4"/>
      <c r="J1226" s="4"/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</row>
    <row r="1227" spans="1:21" x14ac:dyDescent="0.25">
      <c r="A1227" s="3" t="s">
        <v>1418</v>
      </c>
      <c r="B1227" s="3" t="s">
        <v>624</v>
      </c>
      <c r="C1227" s="3" t="s">
        <v>1417</v>
      </c>
      <c r="D1227" s="3" t="s">
        <v>1419</v>
      </c>
      <c r="E1227" s="2" t="s">
        <v>1420</v>
      </c>
      <c r="F1227" t="s">
        <v>1959</v>
      </c>
      <c r="G1227" s="4"/>
      <c r="H1227" s="4"/>
      <c r="I1227" s="4"/>
      <c r="J1227" s="4"/>
      <c r="K1227" s="4">
        <v>0</v>
      </c>
      <c r="L1227" s="4">
        <v>0</v>
      </c>
      <c r="M1227" s="4">
        <v>135582360</v>
      </c>
      <c r="N1227" s="4">
        <v>0</v>
      </c>
      <c r="O1227" s="4">
        <v>129003196.95528068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</row>
    <row r="1228" spans="1:21" x14ac:dyDescent="0.25">
      <c r="A1228" s="3" t="s">
        <v>1418</v>
      </c>
      <c r="B1228" s="3" t="s">
        <v>624</v>
      </c>
      <c r="C1228" s="3" t="s">
        <v>1417</v>
      </c>
      <c r="D1228" s="3" t="s">
        <v>1419</v>
      </c>
      <c r="E1228" s="2" t="s">
        <v>1421</v>
      </c>
      <c r="F1228" t="s">
        <v>1960</v>
      </c>
      <c r="G1228" s="4"/>
      <c r="H1228" s="4"/>
      <c r="I1228" s="4"/>
      <c r="J1228" s="4"/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</row>
    <row r="1229" spans="1:21" x14ac:dyDescent="0.25">
      <c r="A1229" s="3" t="s">
        <v>1418</v>
      </c>
      <c r="B1229" s="3" t="s">
        <v>624</v>
      </c>
      <c r="C1229" s="3" t="s">
        <v>1417</v>
      </c>
      <c r="D1229" s="3" t="s">
        <v>1419</v>
      </c>
      <c r="E1229" s="2" t="s">
        <v>1422</v>
      </c>
      <c r="F1229" t="s">
        <v>1961</v>
      </c>
      <c r="G1229" s="4"/>
      <c r="H1229" s="4"/>
      <c r="I1229" s="4"/>
      <c r="J1229" s="4"/>
      <c r="K1229" s="4">
        <v>0</v>
      </c>
      <c r="L1229" s="4">
        <v>0</v>
      </c>
      <c r="M1229" s="4">
        <v>1737198665</v>
      </c>
      <c r="N1229" s="4">
        <v>0</v>
      </c>
      <c r="O1229" s="4">
        <v>1652900727.8782113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</row>
    <row r="1230" spans="1:21" x14ac:dyDescent="0.25">
      <c r="A1230" s="3" t="s">
        <v>1418</v>
      </c>
      <c r="B1230" s="3" t="s">
        <v>624</v>
      </c>
      <c r="C1230" s="3" t="s">
        <v>1417</v>
      </c>
      <c r="D1230" s="3" t="s">
        <v>1419</v>
      </c>
      <c r="E1230" s="2" t="s">
        <v>1423</v>
      </c>
      <c r="F1230" t="s">
        <v>1962</v>
      </c>
      <c r="G1230" s="4"/>
      <c r="H1230" s="4"/>
      <c r="I1230" s="4"/>
      <c r="J1230" s="4"/>
      <c r="K1230" s="4">
        <v>0</v>
      </c>
      <c r="L1230" s="4">
        <v>0</v>
      </c>
      <c r="M1230" s="4">
        <v>1477939375</v>
      </c>
      <c r="N1230" s="4">
        <v>0</v>
      </c>
      <c r="O1230" s="4">
        <v>1406222050.4281635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</row>
    <row r="1231" spans="1:21" x14ac:dyDescent="0.25">
      <c r="A1231" s="3" t="s">
        <v>1418</v>
      </c>
      <c r="B1231" s="3" t="s">
        <v>624</v>
      </c>
      <c r="C1231" s="3" t="s">
        <v>1417</v>
      </c>
      <c r="D1231" s="3" t="s">
        <v>1419</v>
      </c>
      <c r="E1231" s="2" t="s">
        <v>1424</v>
      </c>
      <c r="F1231" t="s">
        <v>1963</v>
      </c>
      <c r="G1231" s="4"/>
      <c r="H1231" s="4"/>
      <c r="I1231" s="4"/>
      <c r="J1231" s="4"/>
      <c r="K1231" s="4">
        <v>0</v>
      </c>
      <c r="L1231" s="4">
        <v>0</v>
      </c>
      <c r="M1231" s="4">
        <v>179989945</v>
      </c>
      <c r="N1231" s="4">
        <v>0</v>
      </c>
      <c r="O1231" s="4">
        <v>171255894.38629875</v>
      </c>
      <c r="P1231" s="4">
        <v>0</v>
      </c>
      <c r="Q1231" s="4">
        <v>0</v>
      </c>
      <c r="R1231" s="4">
        <v>244864000</v>
      </c>
      <c r="S1231" s="4">
        <v>219794266.01798823</v>
      </c>
      <c r="T1231" s="4">
        <v>0</v>
      </c>
      <c r="U1231" s="4">
        <v>0</v>
      </c>
    </row>
    <row r="1232" spans="1:21" x14ac:dyDescent="0.25">
      <c r="A1232" s="3" t="s">
        <v>1418</v>
      </c>
      <c r="B1232" s="3" t="s">
        <v>624</v>
      </c>
      <c r="C1232" s="3" t="s">
        <v>1417</v>
      </c>
      <c r="D1232" s="3" t="s">
        <v>1419</v>
      </c>
      <c r="E1232" s="2" t="s">
        <v>1425</v>
      </c>
      <c r="F1232" t="s">
        <v>1964</v>
      </c>
      <c r="G1232" s="4"/>
      <c r="H1232" s="4"/>
      <c r="I1232" s="4"/>
      <c r="J1232" s="4"/>
      <c r="K1232" s="4">
        <v>0</v>
      </c>
      <c r="L1232" s="4">
        <v>0</v>
      </c>
      <c r="M1232" s="4">
        <v>162969000</v>
      </c>
      <c r="N1232" s="4">
        <v>0</v>
      </c>
      <c r="O1232" s="4">
        <v>155060894.38629875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</row>
    <row r="1233" spans="1:21" x14ac:dyDescent="0.25">
      <c r="A1233" s="3" t="s">
        <v>1418</v>
      </c>
      <c r="B1233" s="3" t="s">
        <v>624</v>
      </c>
      <c r="C1233" s="3" t="s">
        <v>1417</v>
      </c>
      <c r="D1233" s="3" t="s">
        <v>1419</v>
      </c>
      <c r="E1233" s="2" t="s">
        <v>1426</v>
      </c>
      <c r="F1233" t="s">
        <v>1965</v>
      </c>
      <c r="G1233" s="4"/>
      <c r="H1233" s="4"/>
      <c r="I1233" s="4"/>
      <c r="J1233" s="4"/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</row>
    <row r="1234" spans="1:21" x14ac:dyDescent="0.25">
      <c r="A1234" s="3" t="s">
        <v>1418</v>
      </c>
      <c r="B1234" s="3" t="s">
        <v>624</v>
      </c>
      <c r="C1234" s="3" t="s">
        <v>1417</v>
      </c>
      <c r="D1234" s="3" t="s">
        <v>1419</v>
      </c>
      <c r="E1234" s="2" t="s">
        <v>1427</v>
      </c>
      <c r="F1234" t="s">
        <v>1966</v>
      </c>
      <c r="G1234" s="4"/>
      <c r="H1234" s="4"/>
      <c r="I1234" s="4"/>
      <c r="J1234" s="4"/>
      <c r="K1234" s="4">
        <v>0</v>
      </c>
      <c r="L1234" s="4">
        <v>0</v>
      </c>
      <c r="M1234" s="4">
        <v>87307682</v>
      </c>
      <c r="N1234" s="4">
        <v>0</v>
      </c>
      <c r="O1234" s="4">
        <v>83071058.039961934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</row>
    <row r="1235" spans="1:21" x14ac:dyDescent="0.25">
      <c r="A1235" s="3" t="s">
        <v>1418</v>
      </c>
      <c r="B1235" s="3" t="s">
        <v>624</v>
      </c>
      <c r="C1235" s="3" t="s">
        <v>1417</v>
      </c>
      <c r="D1235" s="3" t="s">
        <v>1419</v>
      </c>
      <c r="E1235" s="2" t="s">
        <v>1428</v>
      </c>
      <c r="F1235" t="s">
        <v>1967</v>
      </c>
      <c r="G1235" s="4"/>
      <c r="H1235" s="4"/>
      <c r="I1235" s="4"/>
      <c r="J1235" s="4"/>
      <c r="K1235" s="4">
        <v>0</v>
      </c>
      <c r="L1235" s="4">
        <v>0</v>
      </c>
      <c r="M1235" s="4">
        <v>448276471</v>
      </c>
      <c r="N1235" s="4">
        <v>0</v>
      </c>
      <c r="O1235" s="4">
        <v>426523759.27687913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</row>
    <row r="1236" spans="1:21" x14ac:dyDescent="0.25">
      <c r="A1236" s="3" t="s">
        <v>1418</v>
      </c>
      <c r="B1236" s="3" t="s">
        <v>624</v>
      </c>
      <c r="C1236" s="3" t="s">
        <v>1417</v>
      </c>
      <c r="D1236" s="3" t="s">
        <v>1419</v>
      </c>
      <c r="E1236" s="2" t="s">
        <v>1429</v>
      </c>
      <c r="F1236" t="s">
        <v>1968</v>
      </c>
      <c r="G1236" s="4"/>
      <c r="H1236" s="4"/>
      <c r="I1236" s="4"/>
      <c r="J1236" s="4"/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</row>
    <row r="1237" spans="1:21" x14ac:dyDescent="0.25">
      <c r="A1237" s="3" t="s">
        <v>1418</v>
      </c>
      <c r="B1237" s="3" t="s">
        <v>624</v>
      </c>
      <c r="C1237" s="3" t="s">
        <v>1417</v>
      </c>
      <c r="D1237" s="3" t="s">
        <v>1419</v>
      </c>
      <c r="E1237" s="2" t="s">
        <v>1430</v>
      </c>
      <c r="F1237" t="s">
        <v>1969</v>
      </c>
      <c r="G1237" s="4"/>
      <c r="H1237" s="4"/>
      <c r="I1237" s="4"/>
      <c r="J1237" s="4"/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</row>
    <row r="1238" spans="1:21" x14ac:dyDescent="0.25">
      <c r="A1238" s="3" t="s">
        <v>1418</v>
      </c>
      <c r="B1238" s="3" t="s">
        <v>624</v>
      </c>
      <c r="C1238" s="3" t="s">
        <v>1417</v>
      </c>
      <c r="D1238" s="3" t="s">
        <v>1419</v>
      </c>
      <c r="E1238" s="2" t="s">
        <v>1431</v>
      </c>
      <c r="F1238" t="s">
        <v>1970</v>
      </c>
      <c r="G1238" s="4"/>
      <c r="H1238" s="4"/>
      <c r="I1238" s="4"/>
      <c r="J1238" s="4"/>
      <c r="K1238" s="4">
        <v>0</v>
      </c>
      <c r="L1238" s="4">
        <v>0</v>
      </c>
      <c r="M1238" s="4">
        <v>1393660</v>
      </c>
      <c r="N1238" s="4">
        <v>0</v>
      </c>
      <c r="O1238" s="4">
        <v>1326032.3501427211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</row>
    <row r="1239" spans="1:21" x14ac:dyDescent="0.25">
      <c r="A1239" s="3" t="s">
        <v>1418</v>
      </c>
      <c r="B1239" s="3" t="s">
        <v>624</v>
      </c>
      <c r="C1239" s="3" t="s">
        <v>1417</v>
      </c>
      <c r="D1239" s="3" t="s">
        <v>1419</v>
      </c>
      <c r="E1239" s="2" t="s">
        <v>1432</v>
      </c>
      <c r="F1239" t="s">
        <v>1971</v>
      </c>
      <c r="G1239" s="4"/>
      <c r="H1239" s="4"/>
      <c r="I1239" s="4"/>
      <c r="J1239" s="4"/>
      <c r="K1239" s="4">
        <v>0</v>
      </c>
      <c r="L1239" s="4">
        <v>0</v>
      </c>
      <c r="M1239" s="4">
        <v>3563324001</v>
      </c>
      <c r="N1239" s="4">
        <v>0</v>
      </c>
      <c r="O1239" s="4">
        <v>3390412941.008563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</row>
    <row r="1240" spans="1:21" x14ac:dyDescent="0.25">
      <c r="A1240" s="3" t="s">
        <v>1418</v>
      </c>
      <c r="B1240" s="3" t="s">
        <v>624</v>
      </c>
      <c r="C1240" s="3" t="s">
        <v>1417</v>
      </c>
      <c r="D1240" s="3" t="s">
        <v>1419</v>
      </c>
      <c r="E1240" s="2" t="s">
        <v>1433</v>
      </c>
      <c r="F1240" t="s">
        <v>1972</v>
      </c>
      <c r="G1240" s="4"/>
      <c r="H1240" s="4"/>
      <c r="I1240" s="4"/>
      <c r="J1240" s="4"/>
      <c r="K1240" s="4">
        <v>0</v>
      </c>
      <c r="L1240" s="4">
        <v>0</v>
      </c>
      <c r="M1240" s="4">
        <v>116022294636</v>
      </c>
      <c r="N1240" s="4">
        <v>116022294636</v>
      </c>
      <c r="O1240" s="4">
        <v>110392287950.5233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</row>
    <row r="1241" spans="1:21" x14ac:dyDescent="0.25">
      <c r="A1241" s="3" t="s">
        <v>1418</v>
      </c>
      <c r="B1241" s="3" t="s">
        <v>624</v>
      </c>
      <c r="C1241" s="3" t="s">
        <v>1417</v>
      </c>
      <c r="D1241" s="3" t="s">
        <v>1419</v>
      </c>
      <c r="E1241" s="2" t="s">
        <v>1434</v>
      </c>
      <c r="F1241" t="s">
        <v>1973</v>
      </c>
      <c r="G1241" s="4"/>
      <c r="H1241" s="4"/>
      <c r="I1241" s="4"/>
      <c r="J1241" s="4"/>
      <c r="K1241" s="4">
        <v>0</v>
      </c>
      <c r="L1241" s="4">
        <v>0</v>
      </c>
      <c r="M1241" s="4">
        <v>170019108</v>
      </c>
      <c r="N1241" s="4">
        <v>0</v>
      </c>
      <c r="O1241" s="4">
        <v>161768894.38629875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</row>
    <row r="1242" spans="1:21" x14ac:dyDescent="0.25">
      <c r="A1242" s="3" t="s">
        <v>1418</v>
      </c>
      <c r="B1242" s="3" t="s">
        <v>624</v>
      </c>
      <c r="C1242" s="3" t="s">
        <v>1417</v>
      </c>
      <c r="D1242" s="3" t="s">
        <v>1419</v>
      </c>
      <c r="E1242" s="2" t="s">
        <v>1435</v>
      </c>
      <c r="F1242" t="s">
        <v>1974</v>
      </c>
      <c r="G1242" s="4"/>
      <c r="H1242" s="4"/>
      <c r="I1242" s="4"/>
      <c r="J1242" s="4"/>
      <c r="K1242" s="4">
        <v>0</v>
      </c>
      <c r="L1242" s="4">
        <v>0</v>
      </c>
      <c r="M1242" s="4">
        <v>742090849</v>
      </c>
      <c r="N1242" s="4">
        <v>0</v>
      </c>
      <c r="O1242" s="4">
        <v>706080731.6841104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</row>
    <row r="1243" spans="1:21" x14ac:dyDescent="0.25">
      <c r="A1243" s="3" t="s">
        <v>1418</v>
      </c>
      <c r="B1243" s="3" t="s">
        <v>624</v>
      </c>
      <c r="C1243" s="3" t="s">
        <v>1417</v>
      </c>
      <c r="D1243" s="3" t="s">
        <v>1419</v>
      </c>
      <c r="E1243" s="2" t="s">
        <v>1436</v>
      </c>
      <c r="F1243" t="s">
        <v>1975</v>
      </c>
      <c r="G1243" s="4"/>
      <c r="H1243" s="4"/>
      <c r="I1243" s="4"/>
      <c r="J1243" s="4"/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</row>
    <row r="1244" spans="1:21" x14ac:dyDescent="0.25">
      <c r="A1244" s="3" t="s">
        <v>1439</v>
      </c>
      <c r="B1244" s="3" t="s">
        <v>440</v>
      </c>
      <c r="C1244" s="3" t="s">
        <v>1438</v>
      </c>
      <c r="D1244" s="3" t="s">
        <v>1440</v>
      </c>
      <c r="E1244" s="2" t="s">
        <v>1437</v>
      </c>
      <c r="F1244" t="s">
        <v>1958</v>
      </c>
      <c r="G1244" s="4"/>
      <c r="H1244" s="4"/>
      <c r="I1244" s="4"/>
      <c r="J1244" s="4"/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</row>
    <row r="1245" spans="1:21" x14ac:dyDescent="0.25">
      <c r="A1245" s="3" t="s">
        <v>1439</v>
      </c>
      <c r="B1245" s="3" t="s">
        <v>440</v>
      </c>
      <c r="C1245" s="3" t="s">
        <v>1438</v>
      </c>
      <c r="D1245" s="3" t="s">
        <v>1440</v>
      </c>
      <c r="E1245" s="2" t="s">
        <v>1441</v>
      </c>
      <c r="F1245" t="s">
        <v>1959</v>
      </c>
      <c r="G1245" s="4"/>
      <c r="H1245" s="4"/>
      <c r="I1245" s="4"/>
      <c r="J1245" s="4"/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</row>
    <row r="1246" spans="1:21" x14ac:dyDescent="0.25">
      <c r="A1246" s="3" t="s">
        <v>1439</v>
      </c>
      <c r="B1246" s="3" t="s">
        <v>440</v>
      </c>
      <c r="C1246" s="3" t="s">
        <v>1438</v>
      </c>
      <c r="D1246" s="3" t="s">
        <v>1440</v>
      </c>
      <c r="E1246" s="2" t="s">
        <v>1442</v>
      </c>
      <c r="F1246" t="s">
        <v>1960</v>
      </c>
      <c r="G1246" s="4"/>
      <c r="H1246" s="4"/>
      <c r="I1246" s="4"/>
      <c r="J1246" s="4"/>
      <c r="K1246" s="4">
        <v>0</v>
      </c>
      <c r="L1246" s="4">
        <v>0</v>
      </c>
      <c r="M1246" s="4">
        <v>831626107</v>
      </c>
      <c r="N1246" s="4">
        <v>0</v>
      </c>
      <c r="O1246" s="4">
        <v>791271272.12178874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</row>
    <row r="1247" spans="1:21" x14ac:dyDescent="0.25">
      <c r="A1247" s="3" t="s">
        <v>1439</v>
      </c>
      <c r="B1247" s="3" t="s">
        <v>440</v>
      </c>
      <c r="C1247" s="3" t="s">
        <v>1438</v>
      </c>
      <c r="D1247" s="3" t="s">
        <v>1440</v>
      </c>
      <c r="E1247" s="2" t="s">
        <v>1443</v>
      </c>
      <c r="F1247" t="s">
        <v>1961</v>
      </c>
      <c r="G1247" s="4"/>
      <c r="H1247" s="4"/>
      <c r="I1247" s="4"/>
      <c r="J1247" s="4"/>
      <c r="K1247" s="4">
        <v>0</v>
      </c>
      <c r="L1247" s="4">
        <v>0</v>
      </c>
      <c r="M1247" s="4">
        <v>220000000</v>
      </c>
      <c r="N1247" s="4">
        <v>0</v>
      </c>
      <c r="O1247" s="4">
        <v>209324452.9019981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</row>
    <row r="1248" spans="1:21" x14ac:dyDescent="0.25">
      <c r="A1248" s="3" t="s">
        <v>1439</v>
      </c>
      <c r="B1248" s="3" t="s">
        <v>440</v>
      </c>
      <c r="C1248" s="3" t="s">
        <v>1438</v>
      </c>
      <c r="D1248" s="3" t="s">
        <v>1440</v>
      </c>
      <c r="E1248" s="2" t="s">
        <v>1444</v>
      </c>
      <c r="F1248" t="s">
        <v>1962</v>
      </c>
      <c r="G1248" s="4"/>
      <c r="H1248" s="4"/>
      <c r="I1248" s="4"/>
      <c r="J1248" s="4"/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</row>
    <row r="1249" spans="1:21" x14ac:dyDescent="0.25">
      <c r="A1249" s="3" t="s">
        <v>1439</v>
      </c>
      <c r="B1249" s="3" t="s">
        <v>440</v>
      </c>
      <c r="C1249" s="3" t="s">
        <v>1438</v>
      </c>
      <c r="D1249" s="3" t="s">
        <v>1440</v>
      </c>
      <c r="E1249" s="2" t="s">
        <v>1445</v>
      </c>
      <c r="F1249" t="s">
        <v>1963</v>
      </c>
      <c r="G1249" s="4"/>
      <c r="H1249" s="4"/>
      <c r="I1249" s="4"/>
      <c r="J1249" s="4"/>
      <c r="K1249" s="4">
        <v>0</v>
      </c>
      <c r="L1249" s="4">
        <v>0</v>
      </c>
      <c r="M1249" s="4">
        <v>40219416</v>
      </c>
      <c r="N1249" s="4">
        <v>0</v>
      </c>
      <c r="O1249" s="4">
        <v>38267760.228353947</v>
      </c>
      <c r="P1249" s="4">
        <v>0</v>
      </c>
      <c r="Q1249" s="4">
        <v>0</v>
      </c>
      <c r="R1249" s="4">
        <v>87526000</v>
      </c>
      <c r="S1249" s="4">
        <v>78564888.785164177</v>
      </c>
      <c r="T1249" s="4">
        <v>0</v>
      </c>
      <c r="U1249" s="4">
        <v>0</v>
      </c>
    </row>
    <row r="1250" spans="1:21" x14ac:dyDescent="0.25">
      <c r="A1250" s="3" t="s">
        <v>1439</v>
      </c>
      <c r="B1250" s="3" t="s">
        <v>440</v>
      </c>
      <c r="C1250" s="3" t="s">
        <v>1438</v>
      </c>
      <c r="D1250" s="3" t="s">
        <v>1440</v>
      </c>
      <c r="E1250" s="2" t="s">
        <v>1446</v>
      </c>
      <c r="F1250" t="s">
        <v>1964</v>
      </c>
      <c r="G1250" s="4"/>
      <c r="H1250" s="4"/>
      <c r="I1250" s="4"/>
      <c r="J1250" s="4"/>
      <c r="K1250" s="4">
        <v>0</v>
      </c>
      <c r="L1250" s="4">
        <v>0</v>
      </c>
      <c r="M1250" s="4">
        <v>679776814</v>
      </c>
      <c r="N1250" s="4">
        <v>0</v>
      </c>
      <c r="O1250" s="4">
        <v>646790498.57278776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</row>
    <row r="1251" spans="1:21" x14ac:dyDescent="0.25">
      <c r="A1251" s="3" t="s">
        <v>1439</v>
      </c>
      <c r="B1251" s="3" t="s">
        <v>440</v>
      </c>
      <c r="C1251" s="3" t="s">
        <v>1438</v>
      </c>
      <c r="D1251" s="3" t="s">
        <v>1440</v>
      </c>
      <c r="E1251" s="2" t="s">
        <v>1447</v>
      </c>
      <c r="F1251" t="s">
        <v>1965</v>
      </c>
      <c r="G1251" s="4"/>
      <c r="H1251" s="4"/>
      <c r="I1251" s="4"/>
      <c r="J1251" s="4"/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</row>
    <row r="1252" spans="1:21" x14ac:dyDescent="0.25">
      <c r="A1252" s="3" t="s">
        <v>1439</v>
      </c>
      <c r="B1252" s="3" t="s">
        <v>440</v>
      </c>
      <c r="C1252" s="3" t="s">
        <v>1438</v>
      </c>
      <c r="D1252" s="3" t="s">
        <v>1440</v>
      </c>
      <c r="E1252" s="2" t="s">
        <v>1448</v>
      </c>
      <c r="F1252" t="s">
        <v>1966</v>
      </c>
      <c r="G1252" s="4"/>
      <c r="H1252" s="4"/>
      <c r="I1252" s="4"/>
      <c r="J1252" s="4"/>
      <c r="K1252" s="4">
        <v>0</v>
      </c>
      <c r="L1252" s="4">
        <v>0</v>
      </c>
      <c r="M1252" s="4">
        <v>272248956</v>
      </c>
      <c r="N1252" s="4">
        <v>0</v>
      </c>
      <c r="O1252" s="4">
        <v>259038017.12654614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</row>
    <row r="1253" spans="1:21" x14ac:dyDescent="0.25">
      <c r="A1253" s="3" t="s">
        <v>1439</v>
      </c>
      <c r="B1253" s="3" t="s">
        <v>440</v>
      </c>
      <c r="C1253" s="3" t="s">
        <v>1438</v>
      </c>
      <c r="D1253" s="3" t="s">
        <v>1440</v>
      </c>
      <c r="E1253" s="2" t="s">
        <v>1449</v>
      </c>
      <c r="F1253" t="s">
        <v>1967</v>
      </c>
      <c r="G1253" s="4"/>
      <c r="H1253" s="4"/>
      <c r="I1253" s="4"/>
      <c r="J1253" s="4"/>
      <c r="K1253" s="4">
        <v>0</v>
      </c>
      <c r="L1253" s="4">
        <v>0</v>
      </c>
      <c r="M1253" s="4">
        <v>461033332</v>
      </c>
      <c r="N1253" s="4">
        <v>0</v>
      </c>
      <c r="O1253" s="4">
        <v>438661590.86584204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</row>
    <row r="1254" spans="1:21" x14ac:dyDescent="0.25">
      <c r="A1254" s="3" t="s">
        <v>1439</v>
      </c>
      <c r="B1254" s="3" t="s">
        <v>440</v>
      </c>
      <c r="C1254" s="3" t="s">
        <v>1438</v>
      </c>
      <c r="D1254" s="3" t="s">
        <v>1440</v>
      </c>
      <c r="E1254" s="2" t="s">
        <v>1450</v>
      </c>
      <c r="F1254" t="s">
        <v>1968</v>
      </c>
      <c r="G1254" s="4"/>
      <c r="H1254" s="4"/>
      <c r="I1254" s="4"/>
      <c r="J1254" s="4"/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</row>
    <row r="1255" spans="1:21" x14ac:dyDescent="0.25">
      <c r="A1255" s="3" t="s">
        <v>1439</v>
      </c>
      <c r="B1255" s="3" t="s">
        <v>440</v>
      </c>
      <c r="C1255" s="3" t="s">
        <v>1438</v>
      </c>
      <c r="D1255" s="3" t="s">
        <v>1440</v>
      </c>
      <c r="E1255" s="2" t="s">
        <v>1451</v>
      </c>
      <c r="F1255" t="s">
        <v>1969</v>
      </c>
      <c r="G1255" s="4"/>
      <c r="H1255" s="4"/>
      <c r="I1255" s="4"/>
      <c r="J1255" s="4"/>
      <c r="K1255" s="4">
        <v>0</v>
      </c>
      <c r="L1255" s="4">
        <v>0</v>
      </c>
      <c r="M1255" s="4">
        <v>827296001</v>
      </c>
      <c r="N1255" s="4">
        <v>0</v>
      </c>
      <c r="O1255" s="4">
        <v>787151285.44243574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</row>
    <row r="1256" spans="1:21" x14ac:dyDescent="0.25">
      <c r="A1256" s="3" t="s">
        <v>1439</v>
      </c>
      <c r="B1256" s="3" t="s">
        <v>440</v>
      </c>
      <c r="C1256" s="3" t="s">
        <v>1438</v>
      </c>
      <c r="D1256" s="3" t="s">
        <v>1440</v>
      </c>
      <c r="E1256" s="2" t="s">
        <v>1452</v>
      </c>
      <c r="F1256" t="s">
        <v>1970</v>
      </c>
      <c r="G1256" s="4"/>
      <c r="H1256" s="4"/>
      <c r="I1256" s="4"/>
      <c r="J1256" s="4"/>
      <c r="K1256" s="4">
        <v>0</v>
      </c>
      <c r="L1256" s="4">
        <v>0</v>
      </c>
      <c r="M1256" s="4">
        <v>5292562</v>
      </c>
      <c r="N1256" s="4">
        <v>0</v>
      </c>
      <c r="O1256" s="4">
        <v>5035739.2959086578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</row>
    <row r="1257" spans="1:21" x14ac:dyDescent="0.25">
      <c r="A1257" s="3" t="s">
        <v>1439</v>
      </c>
      <c r="B1257" s="3" t="s">
        <v>440</v>
      </c>
      <c r="C1257" s="3" t="s">
        <v>1438</v>
      </c>
      <c r="D1257" s="3" t="s">
        <v>1440</v>
      </c>
      <c r="E1257" s="2" t="s">
        <v>1453</v>
      </c>
      <c r="F1257" t="s">
        <v>1971</v>
      </c>
      <c r="G1257" s="4"/>
      <c r="H1257" s="4"/>
      <c r="I1257" s="4"/>
      <c r="J1257" s="4"/>
      <c r="K1257" s="4">
        <v>0</v>
      </c>
      <c r="L1257" s="4">
        <v>0</v>
      </c>
      <c r="M1257" s="4">
        <v>542897302</v>
      </c>
      <c r="N1257" s="4">
        <v>0</v>
      </c>
      <c r="O1257" s="4">
        <v>516553094.19600379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</row>
    <row r="1258" spans="1:21" x14ac:dyDescent="0.25">
      <c r="A1258" s="3" t="s">
        <v>1439</v>
      </c>
      <c r="B1258" s="3" t="s">
        <v>440</v>
      </c>
      <c r="C1258" s="3" t="s">
        <v>1438</v>
      </c>
      <c r="D1258" s="3" t="s">
        <v>1440</v>
      </c>
      <c r="E1258" s="2" t="s">
        <v>1454</v>
      </c>
      <c r="F1258" t="s">
        <v>1972</v>
      </c>
      <c r="G1258" s="4"/>
      <c r="H1258" s="4"/>
      <c r="I1258" s="4"/>
      <c r="J1258" s="4"/>
      <c r="K1258" s="4">
        <v>0</v>
      </c>
      <c r="L1258" s="4">
        <v>0</v>
      </c>
      <c r="M1258" s="4">
        <v>25471717965</v>
      </c>
      <c r="N1258" s="4">
        <v>25471717965</v>
      </c>
      <c r="O1258" s="4">
        <v>24235697397.716461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</row>
    <row r="1259" spans="1:21" x14ac:dyDescent="0.25">
      <c r="A1259" s="3" t="s">
        <v>1439</v>
      </c>
      <c r="B1259" s="3" t="s">
        <v>440</v>
      </c>
      <c r="C1259" s="3" t="s">
        <v>1438</v>
      </c>
      <c r="D1259" s="3" t="s">
        <v>1440</v>
      </c>
      <c r="E1259" s="2" t="s">
        <v>1455</v>
      </c>
      <c r="F1259" t="s">
        <v>1973</v>
      </c>
      <c r="G1259" s="4"/>
      <c r="H1259" s="4"/>
      <c r="I1259" s="4"/>
      <c r="J1259" s="4"/>
      <c r="K1259" s="4">
        <v>0</v>
      </c>
      <c r="L1259" s="4">
        <v>0</v>
      </c>
      <c r="M1259" s="4">
        <v>1000686551</v>
      </c>
      <c r="N1259" s="4">
        <v>0</v>
      </c>
      <c r="O1259" s="4">
        <v>952128021.88392007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</row>
    <row r="1260" spans="1:21" x14ac:dyDescent="0.25">
      <c r="A1260" s="3" t="s">
        <v>1439</v>
      </c>
      <c r="B1260" s="3" t="s">
        <v>440</v>
      </c>
      <c r="C1260" s="3" t="s">
        <v>1438</v>
      </c>
      <c r="D1260" s="3" t="s">
        <v>1440</v>
      </c>
      <c r="E1260" s="2" t="s">
        <v>1456</v>
      </c>
      <c r="F1260" t="s">
        <v>1974</v>
      </c>
      <c r="G1260" s="4"/>
      <c r="H1260" s="4"/>
      <c r="I1260" s="4"/>
      <c r="J1260" s="4"/>
      <c r="K1260" s="4">
        <v>0</v>
      </c>
      <c r="L1260" s="4">
        <v>0</v>
      </c>
      <c r="M1260" s="4">
        <v>359970958</v>
      </c>
      <c r="N1260" s="4">
        <v>0</v>
      </c>
      <c r="O1260" s="4">
        <v>342503290.19980967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</row>
    <row r="1261" spans="1:21" x14ac:dyDescent="0.25">
      <c r="A1261" s="3" t="s">
        <v>1439</v>
      </c>
      <c r="B1261" s="3" t="s">
        <v>440</v>
      </c>
      <c r="C1261" s="3" t="s">
        <v>1438</v>
      </c>
      <c r="D1261" s="3" t="s">
        <v>1440</v>
      </c>
      <c r="E1261" s="2" t="s">
        <v>1457</v>
      </c>
      <c r="F1261" t="s">
        <v>1975</v>
      </c>
      <c r="G1261" s="4"/>
      <c r="H1261" s="4"/>
      <c r="I1261" s="4"/>
      <c r="J1261" s="4"/>
      <c r="K1261" s="4">
        <v>0</v>
      </c>
      <c r="L1261" s="4">
        <v>0</v>
      </c>
      <c r="M1261" s="4">
        <v>1563420510</v>
      </c>
      <c r="N1261" s="4">
        <v>0</v>
      </c>
      <c r="O1261" s="4">
        <v>1487555195.052331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</row>
    <row r="1262" spans="1:21" x14ac:dyDescent="0.25">
      <c r="A1262" s="3" t="s">
        <v>1460</v>
      </c>
      <c r="B1262" s="3" t="s">
        <v>543</v>
      </c>
      <c r="C1262" s="3" t="s">
        <v>1459</v>
      </c>
      <c r="D1262" s="3" t="s">
        <v>1461</v>
      </c>
      <c r="E1262" s="2" t="s">
        <v>1458</v>
      </c>
      <c r="F1262" t="s">
        <v>1958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</row>
    <row r="1263" spans="1:21" x14ac:dyDescent="0.25">
      <c r="A1263" s="3" t="s">
        <v>1460</v>
      </c>
      <c r="B1263" s="3" t="s">
        <v>543</v>
      </c>
      <c r="C1263" s="3" t="s">
        <v>1459</v>
      </c>
      <c r="D1263" s="3" t="s">
        <v>1461</v>
      </c>
      <c r="E1263" s="2" t="s">
        <v>1462</v>
      </c>
      <c r="F1263" t="s">
        <v>1959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</row>
    <row r="1264" spans="1:21" x14ac:dyDescent="0.25">
      <c r="A1264" s="3" t="s">
        <v>1460</v>
      </c>
      <c r="B1264" s="3" t="s">
        <v>543</v>
      </c>
      <c r="C1264" s="3" t="s">
        <v>1459</v>
      </c>
      <c r="D1264" s="3" t="s">
        <v>1461</v>
      </c>
      <c r="E1264" s="2" t="s">
        <v>1463</v>
      </c>
      <c r="F1264" t="s">
        <v>1960</v>
      </c>
      <c r="G1264" s="4">
        <v>141251474</v>
      </c>
      <c r="H1264" s="4">
        <v>148595073.72291604</v>
      </c>
      <c r="I1264" s="4">
        <v>114182972</v>
      </c>
      <c r="J1264" s="4">
        <v>114182972</v>
      </c>
      <c r="K1264" s="4">
        <v>114182972</v>
      </c>
      <c r="L1264" s="4">
        <v>108642218.83920076</v>
      </c>
      <c r="M1264" s="4">
        <v>0</v>
      </c>
      <c r="N1264" s="4">
        <v>0</v>
      </c>
      <c r="O1264" s="4">
        <v>0</v>
      </c>
      <c r="P1264" s="4">
        <v>114182972</v>
      </c>
      <c r="Q1264" s="4">
        <v>102492659.28226486</v>
      </c>
      <c r="R1264" s="4">
        <v>0</v>
      </c>
      <c r="S1264" s="4">
        <v>0</v>
      </c>
      <c r="T1264" s="4">
        <v>114182972</v>
      </c>
      <c r="U1264" s="4">
        <v>99507436.196373641</v>
      </c>
    </row>
    <row r="1265" spans="1:21" x14ac:dyDescent="0.25">
      <c r="A1265" s="3" t="s">
        <v>1460</v>
      </c>
      <c r="B1265" s="3" t="s">
        <v>543</v>
      </c>
      <c r="C1265" s="3" t="s">
        <v>1459</v>
      </c>
      <c r="D1265" s="3" t="s">
        <v>1461</v>
      </c>
      <c r="E1265" s="2" t="s">
        <v>1464</v>
      </c>
      <c r="F1265" t="s">
        <v>1961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</row>
    <row r="1266" spans="1:21" x14ac:dyDescent="0.25">
      <c r="A1266" s="3" t="s">
        <v>1460</v>
      </c>
      <c r="B1266" s="3" t="s">
        <v>543</v>
      </c>
      <c r="C1266" s="3" t="s">
        <v>1459</v>
      </c>
      <c r="D1266" s="3" t="s">
        <v>1461</v>
      </c>
      <c r="E1266" s="2" t="s">
        <v>1465</v>
      </c>
      <c r="F1266" t="s">
        <v>1962</v>
      </c>
      <c r="G1266" s="4"/>
      <c r="H1266" s="4"/>
      <c r="I1266" s="4"/>
      <c r="J1266" s="4"/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</row>
    <row r="1267" spans="1:21" x14ac:dyDescent="0.25">
      <c r="A1267" s="3" t="s">
        <v>1460</v>
      </c>
      <c r="B1267" s="3" t="s">
        <v>543</v>
      </c>
      <c r="C1267" s="3" t="s">
        <v>1459</v>
      </c>
      <c r="D1267" s="3" t="s">
        <v>1461</v>
      </c>
      <c r="E1267" s="2" t="s">
        <v>1466</v>
      </c>
      <c r="F1267" t="s">
        <v>1963</v>
      </c>
      <c r="G1267" s="4">
        <v>1804034</v>
      </c>
      <c r="H1267" s="4">
        <v>1897824.9050246875</v>
      </c>
      <c r="I1267" s="4">
        <v>2009956</v>
      </c>
      <c r="J1267" s="4">
        <v>2009956</v>
      </c>
      <c r="K1267" s="4">
        <v>1808960.4</v>
      </c>
      <c r="L1267" s="4">
        <v>1721180.2093244528</v>
      </c>
      <c r="M1267" s="4">
        <v>0</v>
      </c>
      <c r="N1267" s="4">
        <v>0</v>
      </c>
      <c r="O1267" s="4">
        <v>0</v>
      </c>
      <c r="P1267" s="4">
        <v>1808960.4</v>
      </c>
      <c r="Q1267" s="4">
        <v>1623754.9144570308</v>
      </c>
      <c r="R1267" s="4">
        <v>0</v>
      </c>
      <c r="S1267" s="4">
        <v>0</v>
      </c>
      <c r="T1267" s="4">
        <v>1808960.4</v>
      </c>
      <c r="U1267" s="4">
        <v>1576461.0819971173</v>
      </c>
    </row>
    <row r="1268" spans="1:21" x14ac:dyDescent="0.25">
      <c r="A1268" s="3" t="s">
        <v>1460</v>
      </c>
      <c r="B1268" s="3" t="s">
        <v>543</v>
      </c>
      <c r="C1268" s="3" t="s">
        <v>1459</v>
      </c>
      <c r="D1268" s="3" t="s">
        <v>1461</v>
      </c>
      <c r="E1268" s="2" t="s">
        <v>1467</v>
      </c>
      <c r="F1268" t="s">
        <v>1964</v>
      </c>
      <c r="G1268" s="4">
        <v>24643184</v>
      </c>
      <c r="H1268" s="4">
        <v>25924371.898925353</v>
      </c>
      <c r="I1268" s="4">
        <v>30672248</v>
      </c>
      <c r="J1268" s="4">
        <v>30672248</v>
      </c>
      <c r="K1268" s="4">
        <v>30058803.039999999</v>
      </c>
      <c r="L1268" s="4">
        <v>28600193.187440529</v>
      </c>
      <c r="M1268" s="4">
        <v>0</v>
      </c>
      <c r="N1268" s="4">
        <v>0</v>
      </c>
      <c r="O1268" s="4">
        <v>0</v>
      </c>
      <c r="P1268" s="4">
        <v>30058803.039999999</v>
      </c>
      <c r="Q1268" s="4">
        <v>26981314.327774085</v>
      </c>
      <c r="R1268" s="4">
        <v>0</v>
      </c>
      <c r="S1268" s="4">
        <v>0</v>
      </c>
      <c r="T1268" s="4">
        <v>30058803.039999999</v>
      </c>
      <c r="U1268" s="4">
        <v>26195450.803664159</v>
      </c>
    </row>
    <row r="1269" spans="1:21" x14ac:dyDescent="0.25">
      <c r="A1269" s="3" t="s">
        <v>1460</v>
      </c>
      <c r="B1269" s="3" t="s">
        <v>543</v>
      </c>
      <c r="C1269" s="3" t="s">
        <v>1459</v>
      </c>
      <c r="D1269" s="3" t="s">
        <v>1461</v>
      </c>
      <c r="E1269" s="2" t="s">
        <v>1468</v>
      </c>
      <c r="F1269" t="s">
        <v>1965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</row>
    <row r="1270" spans="1:21" x14ac:dyDescent="0.25">
      <c r="A1270" s="3" t="s">
        <v>1460</v>
      </c>
      <c r="B1270" s="3" t="s">
        <v>543</v>
      </c>
      <c r="C1270" s="3" t="s">
        <v>1459</v>
      </c>
      <c r="D1270" s="3" t="s">
        <v>1461</v>
      </c>
      <c r="E1270" s="2" t="s">
        <v>1469</v>
      </c>
      <c r="F1270" t="s">
        <v>1966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</row>
    <row r="1271" spans="1:21" x14ac:dyDescent="0.25">
      <c r="A1271" s="3" t="s">
        <v>1460</v>
      </c>
      <c r="B1271" s="3" t="s">
        <v>543</v>
      </c>
      <c r="C1271" s="3" t="s">
        <v>1459</v>
      </c>
      <c r="D1271" s="3" t="s">
        <v>1461</v>
      </c>
      <c r="E1271" s="2" t="s">
        <v>1470</v>
      </c>
      <c r="F1271" t="s">
        <v>1967</v>
      </c>
      <c r="G1271" s="4">
        <v>2763660753</v>
      </c>
      <c r="H1271" s="4">
        <v>2907342215.3255877</v>
      </c>
      <c r="I1271" s="4">
        <v>2662645595</v>
      </c>
      <c r="J1271" s="4">
        <v>2662645595</v>
      </c>
      <c r="K1271" s="4">
        <v>2662645595</v>
      </c>
      <c r="L1271" s="4">
        <v>2533440147.4785919</v>
      </c>
      <c r="M1271" s="4">
        <v>0</v>
      </c>
      <c r="N1271" s="4">
        <v>0</v>
      </c>
      <c r="O1271" s="4">
        <v>0</v>
      </c>
      <c r="P1271" s="4">
        <v>2662645595</v>
      </c>
      <c r="Q1271" s="4">
        <v>2390037874.9798036</v>
      </c>
      <c r="R1271" s="4">
        <v>0</v>
      </c>
      <c r="S1271" s="4">
        <v>0</v>
      </c>
      <c r="T1271" s="4">
        <v>2662645595</v>
      </c>
      <c r="U1271" s="4">
        <v>2320425121.3396149</v>
      </c>
    </row>
    <row r="1272" spans="1:21" x14ac:dyDescent="0.25">
      <c r="A1272" s="3" t="s">
        <v>1460</v>
      </c>
      <c r="B1272" s="3" t="s">
        <v>543</v>
      </c>
      <c r="C1272" s="3" t="s">
        <v>1459</v>
      </c>
      <c r="D1272" s="3" t="s">
        <v>1461</v>
      </c>
      <c r="E1272" s="2" t="s">
        <v>1471</v>
      </c>
      <c r="F1272" t="s">
        <v>1968</v>
      </c>
      <c r="G1272" s="4">
        <v>16726594</v>
      </c>
      <c r="H1272" s="4">
        <v>17596201.994771998</v>
      </c>
      <c r="I1272" s="4">
        <v>8776409</v>
      </c>
      <c r="J1272" s="4">
        <v>8776409</v>
      </c>
      <c r="K1272" s="4">
        <v>8732526.9550000001</v>
      </c>
      <c r="L1272" s="4">
        <v>8308779.2150333012</v>
      </c>
      <c r="M1272" s="4">
        <v>0</v>
      </c>
      <c r="N1272" s="4">
        <v>0</v>
      </c>
      <c r="O1272" s="4">
        <v>0</v>
      </c>
      <c r="P1272" s="4">
        <v>8732526.9550000001</v>
      </c>
      <c r="Q1272" s="4">
        <v>7838470.9575785864</v>
      </c>
      <c r="R1272" s="4">
        <v>0</v>
      </c>
      <c r="S1272" s="4">
        <v>0</v>
      </c>
      <c r="T1272" s="4">
        <v>8732526.9550000001</v>
      </c>
      <c r="U1272" s="4">
        <v>7610165.9782316368</v>
      </c>
    </row>
    <row r="1273" spans="1:21" x14ac:dyDescent="0.25">
      <c r="A1273" s="3" t="s">
        <v>1460</v>
      </c>
      <c r="B1273" s="3" t="s">
        <v>543</v>
      </c>
      <c r="C1273" s="3" t="s">
        <v>1459</v>
      </c>
      <c r="D1273" s="3" t="s">
        <v>1461</v>
      </c>
      <c r="E1273" s="2" t="s">
        <v>1472</v>
      </c>
      <c r="F1273" t="s">
        <v>1969</v>
      </c>
      <c r="G1273" s="4">
        <v>580356701</v>
      </c>
      <c r="H1273" s="4">
        <v>610529181.24368274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</row>
    <row r="1274" spans="1:21" x14ac:dyDescent="0.25">
      <c r="A1274" s="3" t="s">
        <v>1460</v>
      </c>
      <c r="B1274" s="3" t="s">
        <v>543</v>
      </c>
      <c r="C1274" s="3" t="s">
        <v>1459</v>
      </c>
      <c r="D1274" s="3" t="s">
        <v>1461</v>
      </c>
      <c r="E1274" s="2" t="s">
        <v>1473</v>
      </c>
      <c r="F1274" t="s">
        <v>1970</v>
      </c>
      <c r="G1274" s="4">
        <v>2198690</v>
      </c>
      <c r="H1274" s="4">
        <v>2312998.8905024687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</row>
    <row r="1275" spans="1:21" x14ac:dyDescent="0.25">
      <c r="A1275" s="3" t="s">
        <v>1460</v>
      </c>
      <c r="B1275" s="3" t="s">
        <v>543</v>
      </c>
      <c r="C1275" s="3" t="s">
        <v>1459</v>
      </c>
      <c r="D1275" s="3" t="s">
        <v>1461</v>
      </c>
      <c r="E1275" s="2" t="s">
        <v>1474</v>
      </c>
      <c r="F1275" t="s">
        <v>1971</v>
      </c>
      <c r="G1275" s="4">
        <v>50174840</v>
      </c>
      <c r="H1275" s="4">
        <v>52783407.05198954</v>
      </c>
      <c r="I1275" s="4">
        <v>51399877</v>
      </c>
      <c r="J1275" s="4">
        <v>51399877</v>
      </c>
      <c r="K1275" s="4">
        <v>51142877.615000002</v>
      </c>
      <c r="L1275" s="4">
        <v>48661158.529971458</v>
      </c>
      <c r="M1275" s="4">
        <v>0</v>
      </c>
      <c r="N1275" s="4">
        <v>0</v>
      </c>
      <c r="O1275" s="4">
        <v>0</v>
      </c>
      <c r="P1275" s="4">
        <v>50887163.226925001</v>
      </c>
      <c r="Q1275" s="4">
        <v>45677219.563510939</v>
      </c>
      <c r="R1275" s="4">
        <v>0</v>
      </c>
      <c r="S1275" s="4">
        <v>0</v>
      </c>
      <c r="T1275" s="4">
        <v>50632727.410790399</v>
      </c>
      <c r="U1275" s="4">
        <v>44125081.03465379</v>
      </c>
    </row>
    <row r="1276" spans="1:21" x14ac:dyDescent="0.25">
      <c r="A1276" s="3" t="s">
        <v>1460</v>
      </c>
      <c r="B1276" s="3" t="s">
        <v>543</v>
      </c>
      <c r="C1276" s="3" t="s">
        <v>1459</v>
      </c>
      <c r="D1276" s="3" t="s">
        <v>1461</v>
      </c>
      <c r="E1276" s="2" t="s">
        <v>1475</v>
      </c>
      <c r="F1276" t="s">
        <v>1972</v>
      </c>
      <c r="G1276" s="4">
        <v>3249185069</v>
      </c>
      <c r="H1276" s="4">
        <v>3418108719.116468</v>
      </c>
      <c r="I1276" s="4">
        <v>1841581932</v>
      </c>
      <c r="J1276" s="4">
        <v>1841581932</v>
      </c>
      <c r="K1276" s="4">
        <v>1937344192.464</v>
      </c>
      <c r="L1276" s="4">
        <v>1843334150.7745004</v>
      </c>
      <c r="M1276" s="4">
        <v>2466556514</v>
      </c>
      <c r="N1276" s="4">
        <v>2466556514</v>
      </c>
      <c r="O1276" s="4">
        <v>2346866331.1132255</v>
      </c>
      <c r="P1276" s="4">
        <v>1995464518.23792</v>
      </c>
      <c r="Q1276" s="4">
        <v>1791164316.3186183</v>
      </c>
      <c r="R1276" s="4">
        <v>0</v>
      </c>
      <c r="S1276" s="4">
        <v>0</v>
      </c>
      <c r="T1276" s="4">
        <v>2055328453.7850599</v>
      </c>
      <c r="U1276" s="4">
        <v>1791164316.3186202</v>
      </c>
    </row>
    <row r="1277" spans="1:21" x14ac:dyDescent="0.25">
      <c r="A1277" s="3" t="s">
        <v>1460</v>
      </c>
      <c r="B1277" s="3" t="s">
        <v>543</v>
      </c>
      <c r="C1277" s="3" t="s">
        <v>1459</v>
      </c>
      <c r="D1277" s="3" t="s">
        <v>1461</v>
      </c>
      <c r="E1277" s="2" t="s">
        <v>1476</v>
      </c>
      <c r="F1277" t="s">
        <v>1973</v>
      </c>
      <c r="G1277" s="4">
        <v>46313841</v>
      </c>
      <c r="H1277" s="4">
        <v>48721676.474586114</v>
      </c>
      <c r="I1277" s="4">
        <v>45739711</v>
      </c>
      <c r="J1277" s="4">
        <v>45739711</v>
      </c>
      <c r="K1277" s="4">
        <v>45739711</v>
      </c>
      <c r="L1277" s="4">
        <v>43520181.731684111</v>
      </c>
      <c r="M1277" s="4">
        <v>116529773</v>
      </c>
      <c r="N1277" s="4">
        <v>0</v>
      </c>
      <c r="O1277" s="4">
        <v>110875140.81826831</v>
      </c>
      <c r="P1277" s="4">
        <v>45739711</v>
      </c>
      <c r="Q1277" s="4">
        <v>41056775.218569912</v>
      </c>
      <c r="R1277" s="4">
        <v>0</v>
      </c>
      <c r="S1277" s="4">
        <v>0</v>
      </c>
      <c r="T1277" s="4">
        <v>45739711</v>
      </c>
      <c r="U1277" s="4">
        <v>39860946.814145543</v>
      </c>
    </row>
    <row r="1278" spans="1:21" x14ac:dyDescent="0.25">
      <c r="A1278" s="3" t="s">
        <v>1460</v>
      </c>
      <c r="B1278" s="3" t="s">
        <v>543</v>
      </c>
      <c r="C1278" s="3" t="s">
        <v>1459</v>
      </c>
      <c r="D1278" s="3" t="s">
        <v>1461</v>
      </c>
      <c r="E1278" s="2" t="s">
        <v>1477</v>
      </c>
      <c r="F1278" t="s">
        <v>1974</v>
      </c>
      <c r="G1278" s="4">
        <v>34004623</v>
      </c>
      <c r="H1278" s="4">
        <v>35772507.843740918</v>
      </c>
      <c r="I1278" s="4">
        <v>21033579</v>
      </c>
      <c r="J1278" s="4">
        <v>21033579</v>
      </c>
      <c r="K1278" s="4">
        <v>21033579</v>
      </c>
      <c r="L1278" s="4">
        <v>20012920.076117981</v>
      </c>
      <c r="M1278" s="4">
        <v>23772041</v>
      </c>
      <c r="N1278" s="4">
        <v>0</v>
      </c>
      <c r="O1278" s="4">
        <v>22618497.621313035</v>
      </c>
      <c r="P1278" s="4">
        <v>21033579</v>
      </c>
      <c r="Q1278" s="4">
        <v>18880113.279356588</v>
      </c>
      <c r="R1278" s="4">
        <v>0</v>
      </c>
      <c r="S1278" s="4">
        <v>0</v>
      </c>
      <c r="T1278" s="4">
        <v>21033579</v>
      </c>
      <c r="U1278" s="4">
        <v>18330207.067336492</v>
      </c>
    </row>
    <row r="1279" spans="1:21" x14ac:dyDescent="0.25">
      <c r="A1279" s="3" t="s">
        <v>1460</v>
      </c>
      <c r="B1279" s="3" t="s">
        <v>543</v>
      </c>
      <c r="C1279" s="3" t="s">
        <v>1459</v>
      </c>
      <c r="D1279" s="3" t="s">
        <v>1461</v>
      </c>
      <c r="E1279" s="2" t="s">
        <v>1478</v>
      </c>
      <c r="F1279" t="s">
        <v>1975</v>
      </c>
      <c r="G1279" s="4">
        <v>74430144</v>
      </c>
      <c r="H1279" s="4">
        <v>78299733.246587276</v>
      </c>
      <c r="I1279" s="4">
        <v>113099106</v>
      </c>
      <c r="J1279" s="4">
        <v>113099106</v>
      </c>
      <c r="K1279" s="4">
        <v>113099106</v>
      </c>
      <c r="L1279" s="4">
        <v>107610947.66888677</v>
      </c>
      <c r="M1279" s="4">
        <v>146622746</v>
      </c>
      <c r="N1279" s="4">
        <v>0</v>
      </c>
      <c r="O1279" s="4">
        <v>139507845.86108467</v>
      </c>
      <c r="P1279" s="4">
        <v>113099106</v>
      </c>
      <c r="Q1279" s="4">
        <v>101519761.95177998</v>
      </c>
      <c r="R1279" s="4">
        <v>0</v>
      </c>
      <c r="S1279" s="4">
        <v>0</v>
      </c>
      <c r="T1279" s="4">
        <v>113099106</v>
      </c>
      <c r="U1279" s="4">
        <v>98562875.681339771</v>
      </c>
    </row>
    <row r="1280" spans="1:21" x14ac:dyDescent="0.25">
      <c r="A1280" s="3" t="s">
        <v>1481</v>
      </c>
      <c r="B1280" s="3" t="s">
        <v>749</v>
      </c>
      <c r="C1280" s="3" t="s">
        <v>1480</v>
      </c>
      <c r="D1280" s="3" t="s">
        <v>1461</v>
      </c>
      <c r="E1280" s="2" t="s">
        <v>1479</v>
      </c>
      <c r="F1280" t="s">
        <v>1958</v>
      </c>
      <c r="G1280" s="4">
        <v>3740000</v>
      </c>
      <c r="H1280" s="4">
        <v>3934440.8945686896</v>
      </c>
      <c r="I1280" s="4">
        <v>3640000</v>
      </c>
      <c r="J1280" s="4">
        <v>3640000</v>
      </c>
      <c r="K1280" s="4">
        <v>3757572</v>
      </c>
      <c r="L1280" s="4">
        <v>3575235.0142721217</v>
      </c>
      <c r="M1280" s="4">
        <v>0</v>
      </c>
      <c r="N1280" s="4">
        <v>0</v>
      </c>
      <c r="O1280" s="4">
        <v>0</v>
      </c>
      <c r="P1280" s="4">
        <v>3870299.16</v>
      </c>
      <c r="Q1280" s="4">
        <v>3474049.1176417787</v>
      </c>
      <c r="R1280" s="4">
        <v>0</v>
      </c>
      <c r="S1280" s="4">
        <v>0</v>
      </c>
      <c r="T1280" s="4">
        <v>3986408.1348000001</v>
      </c>
      <c r="U1280" s="4">
        <v>3474049.1176417782</v>
      </c>
    </row>
    <row r="1281" spans="1:21" x14ac:dyDescent="0.25">
      <c r="A1281" s="3" t="s">
        <v>1481</v>
      </c>
      <c r="B1281" s="3" t="s">
        <v>749</v>
      </c>
      <c r="C1281" s="3" t="s">
        <v>1480</v>
      </c>
      <c r="D1281" s="3" t="s">
        <v>1461</v>
      </c>
      <c r="E1281" s="2" t="s">
        <v>1482</v>
      </c>
      <c r="F1281" t="s">
        <v>1959</v>
      </c>
      <c r="G1281" s="4">
        <v>16707600</v>
      </c>
      <c r="H1281" s="4">
        <v>17576220.505373221</v>
      </c>
      <c r="I1281" s="4">
        <v>18421200</v>
      </c>
      <c r="J1281" s="4">
        <v>18421200</v>
      </c>
      <c r="K1281" s="4">
        <v>19016204.760000002</v>
      </c>
      <c r="L1281" s="4">
        <v>18093439.352997147</v>
      </c>
      <c r="M1281" s="4">
        <v>0</v>
      </c>
      <c r="N1281" s="4">
        <v>0</v>
      </c>
      <c r="O1281" s="4">
        <v>0</v>
      </c>
      <c r="P1281" s="4">
        <v>19586690.902800001</v>
      </c>
      <c r="Q1281" s="4">
        <v>17581360.880742509</v>
      </c>
      <c r="R1281" s="4">
        <v>0</v>
      </c>
      <c r="S1281" s="4">
        <v>0</v>
      </c>
      <c r="T1281" s="4">
        <v>20174291.629884001</v>
      </c>
      <c r="U1281" s="4">
        <v>17581360.880742509</v>
      </c>
    </row>
    <row r="1282" spans="1:21" x14ac:dyDescent="0.25">
      <c r="A1282" s="3" t="s">
        <v>1481</v>
      </c>
      <c r="B1282" s="3" t="s">
        <v>749</v>
      </c>
      <c r="C1282" s="3" t="s">
        <v>1480</v>
      </c>
      <c r="D1282" s="3" t="s">
        <v>1461</v>
      </c>
      <c r="E1282" s="2" t="s">
        <v>1483</v>
      </c>
      <c r="F1282" t="s">
        <v>1960</v>
      </c>
      <c r="G1282" s="4">
        <v>52632863</v>
      </c>
      <c r="H1282" s="4">
        <v>55369221.546906762</v>
      </c>
      <c r="I1282" s="4">
        <v>68000000</v>
      </c>
      <c r="J1282" s="4">
        <v>68000000</v>
      </c>
      <c r="K1282" s="4">
        <v>70196400</v>
      </c>
      <c r="L1282" s="4">
        <v>66790104.662226446</v>
      </c>
      <c r="M1282" s="4">
        <v>0</v>
      </c>
      <c r="N1282" s="4">
        <v>0</v>
      </c>
      <c r="O1282" s="4">
        <v>0</v>
      </c>
      <c r="P1282" s="4">
        <v>72302292</v>
      </c>
      <c r="Q1282" s="4">
        <v>64899818.68122004</v>
      </c>
      <c r="R1282" s="4">
        <v>0</v>
      </c>
      <c r="S1282" s="4">
        <v>0</v>
      </c>
      <c r="T1282" s="4">
        <v>74471360.760000005</v>
      </c>
      <c r="U1282" s="4">
        <v>64899818.68122004</v>
      </c>
    </row>
    <row r="1283" spans="1:21" x14ac:dyDescent="0.25">
      <c r="A1283" s="3" t="s">
        <v>1481</v>
      </c>
      <c r="B1283" s="3" t="s">
        <v>749</v>
      </c>
      <c r="C1283" s="3" t="s">
        <v>1480</v>
      </c>
      <c r="D1283" s="3" t="s">
        <v>1461</v>
      </c>
      <c r="E1283" s="2" t="s">
        <v>1484</v>
      </c>
      <c r="F1283" t="s">
        <v>1961</v>
      </c>
      <c r="G1283" s="4"/>
      <c r="H1283" s="4"/>
      <c r="I1283" s="4"/>
      <c r="J1283" s="4"/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</row>
    <row r="1284" spans="1:21" x14ac:dyDescent="0.25">
      <c r="A1284" s="3" t="s">
        <v>1481</v>
      </c>
      <c r="B1284" s="3" t="s">
        <v>749</v>
      </c>
      <c r="C1284" s="3" t="s">
        <v>1480</v>
      </c>
      <c r="D1284" s="3" t="s">
        <v>1461</v>
      </c>
      <c r="E1284" s="2" t="s">
        <v>1485</v>
      </c>
      <c r="F1284" t="s">
        <v>1962</v>
      </c>
      <c r="G1284" s="4"/>
      <c r="H1284" s="4"/>
      <c r="I1284" s="4"/>
      <c r="J1284" s="4"/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</row>
    <row r="1285" spans="1:21" x14ac:dyDescent="0.25">
      <c r="A1285" s="3" t="s">
        <v>1481</v>
      </c>
      <c r="B1285" s="3" t="s">
        <v>749</v>
      </c>
      <c r="C1285" s="3" t="s">
        <v>1480</v>
      </c>
      <c r="D1285" s="3" t="s">
        <v>1461</v>
      </c>
      <c r="E1285" s="2" t="s">
        <v>1486</v>
      </c>
      <c r="F1285" t="s">
        <v>1963</v>
      </c>
      <c r="G1285" s="4">
        <v>58651469</v>
      </c>
      <c r="H1285" s="4">
        <v>61700732.128376409</v>
      </c>
      <c r="I1285" s="4">
        <v>50579992</v>
      </c>
      <c r="J1285" s="4">
        <v>50579992</v>
      </c>
      <c r="K1285" s="4">
        <v>47798092.439999998</v>
      </c>
      <c r="L1285" s="4">
        <v>45478679.771646045</v>
      </c>
      <c r="M1285" s="4">
        <v>0</v>
      </c>
      <c r="N1285" s="4">
        <v>0</v>
      </c>
      <c r="O1285" s="4">
        <v>0</v>
      </c>
      <c r="P1285" s="4">
        <v>45169197.355800003</v>
      </c>
      <c r="Q1285" s="4">
        <v>40544672.060571246</v>
      </c>
      <c r="R1285" s="4">
        <v>0</v>
      </c>
      <c r="S1285" s="4">
        <v>0</v>
      </c>
      <c r="T1285" s="4">
        <v>42684891.501231</v>
      </c>
      <c r="U1285" s="4">
        <v>37198752.521592058</v>
      </c>
    </row>
    <row r="1286" spans="1:21" x14ac:dyDescent="0.25">
      <c r="A1286" s="3" t="s">
        <v>1481</v>
      </c>
      <c r="B1286" s="3" t="s">
        <v>749</v>
      </c>
      <c r="C1286" s="3" t="s">
        <v>1480</v>
      </c>
      <c r="D1286" s="3" t="s">
        <v>1461</v>
      </c>
      <c r="E1286" s="2" t="s">
        <v>1487</v>
      </c>
      <c r="F1286" t="s">
        <v>1964</v>
      </c>
      <c r="G1286" s="4"/>
      <c r="H1286" s="4"/>
      <c r="I1286" s="4"/>
      <c r="J1286" s="4"/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</row>
    <row r="1287" spans="1:21" x14ac:dyDescent="0.25">
      <c r="A1287" s="3" t="s">
        <v>1481</v>
      </c>
      <c r="B1287" s="3" t="s">
        <v>749</v>
      </c>
      <c r="C1287" s="3" t="s">
        <v>1480</v>
      </c>
      <c r="D1287" s="3" t="s">
        <v>1461</v>
      </c>
      <c r="E1287" s="2" t="s">
        <v>1488</v>
      </c>
      <c r="F1287" t="s">
        <v>1965</v>
      </c>
      <c r="G1287" s="4"/>
      <c r="H1287" s="4"/>
      <c r="I1287" s="4"/>
      <c r="J1287" s="4"/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</row>
    <row r="1288" spans="1:21" x14ac:dyDescent="0.25">
      <c r="A1288" s="3" t="s">
        <v>1481</v>
      </c>
      <c r="B1288" s="3" t="s">
        <v>749</v>
      </c>
      <c r="C1288" s="3" t="s">
        <v>1480</v>
      </c>
      <c r="D1288" s="3" t="s">
        <v>1461</v>
      </c>
      <c r="E1288" s="2" t="s">
        <v>1489</v>
      </c>
      <c r="F1288" t="s">
        <v>1966</v>
      </c>
      <c r="G1288" s="4">
        <v>12032553</v>
      </c>
      <c r="H1288" s="4">
        <v>12658119.943653788</v>
      </c>
      <c r="I1288" s="4">
        <v>1239999</v>
      </c>
      <c r="J1288" s="4">
        <v>1239999</v>
      </c>
      <c r="K1288" s="4">
        <v>1280050.9676999999</v>
      </c>
      <c r="L1288" s="4">
        <v>1217936.2204567078</v>
      </c>
      <c r="M1288" s="4">
        <v>0</v>
      </c>
      <c r="N1288" s="4">
        <v>0</v>
      </c>
      <c r="O1288" s="4">
        <v>0</v>
      </c>
      <c r="P1288" s="4">
        <v>1318452.496731</v>
      </c>
      <c r="Q1288" s="4">
        <v>1183466.3274249143</v>
      </c>
      <c r="R1288" s="4">
        <v>0</v>
      </c>
      <c r="S1288" s="4">
        <v>0</v>
      </c>
      <c r="T1288" s="4">
        <v>1358006.0716329301</v>
      </c>
      <c r="U1288" s="4">
        <v>1183466.3274249141</v>
      </c>
    </row>
    <row r="1289" spans="1:21" x14ac:dyDescent="0.25">
      <c r="A1289" s="3" t="s">
        <v>1481</v>
      </c>
      <c r="B1289" s="3" t="s">
        <v>749</v>
      </c>
      <c r="C1289" s="3" t="s">
        <v>1480</v>
      </c>
      <c r="D1289" s="3" t="s">
        <v>1461</v>
      </c>
      <c r="E1289" s="2" t="s">
        <v>1490</v>
      </c>
      <c r="F1289" t="s">
        <v>1967</v>
      </c>
      <c r="G1289" s="4"/>
      <c r="H1289" s="4"/>
      <c r="I1289" s="4"/>
      <c r="J1289" s="4"/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</row>
    <row r="1290" spans="1:21" x14ac:dyDescent="0.25">
      <c r="A1290" s="3" t="s">
        <v>1481</v>
      </c>
      <c r="B1290" s="3" t="s">
        <v>749</v>
      </c>
      <c r="C1290" s="3" t="s">
        <v>1480</v>
      </c>
      <c r="D1290" s="3" t="s">
        <v>1461</v>
      </c>
      <c r="E1290" s="2" t="s">
        <v>1491</v>
      </c>
      <c r="F1290" t="s">
        <v>1968</v>
      </c>
      <c r="G1290" s="4">
        <v>509617</v>
      </c>
      <c r="H1290" s="4">
        <v>536111.75544583204</v>
      </c>
      <c r="I1290" s="4">
        <v>2307065</v>
      </c>
      <c r="J1290" s="4">
        <v>2307065</v>
      </c>
      <c r="K1290" s="4">
        <v>2283994.35</v>
      </c>
      <c r="L1290" s="4">
        <v>2173163.035204567</v>
      </c>
      <c r="M1290" s="4">
        <v>0</v>
      </c>
      <c r="N1290" s="4">
        <v>0</v>
      </c>
      <c r="O1290" s="4">
        <v>0</v>
      </c>
      <c r="P1290" s="4">
        <v>2261154.4065</v>
      </c>
      <c r="Q1290" s="4">
        <v>2029652.2687287938</v>
      </c>
      <c r="R1290" s="4">
        <v>0</v>
      </c>
      <c r="S1290" s="4">
        <v>0</v>
      </c>
      <c r="T1290" s="4">
        <v>2238542.862435</v>
      </c>
      <c r="U1290" s="4">
        <v>1950830.8213995199</v>
      </c>
    </row>
    <row r="1291" spans="1:21" x14ac:dyDescent="0.25">
      <c r="A1291" s="3" t="s">
        <v>1481</v>
      </c>
      <c r="B1291" s="3" t="s">
        <v>749</v>
      </c>
      <c r="C1291" s="3" t="s">
        <v>1480</v>
      </c>
      <c r="D1291" s="3" t="s">
        <v>1461</v>
      </c>
      <c r="E1291" s="2" t="s">
        <v>1492</v>
      </c>
      <c r="F1291" t="s">
        <v>1969</v>
      </c>
      <c r="G1291" s="4">
        <v>102123935</v>
      </c>
      <c r="H1291" s="4">
        <v>107433311.81237292</v>
      </c>
      <c r="I1291" s="4">
        <v>132046926</v>
      </c>
      <c r="J1291" s="4">
        <v>132046926</v>
      </c>
      <c r="K1291" s="4">
        <v>136312041.7098</v>
      </c>
      <c r="L1291" s="4">
        <v>129697470.70390105</v>
      </c>
      <c r="M1291" s="4">
        <v>0</v>
      </c>
      <c r="N1291" s="4">
        <v>0</v>
      </c>
      <c r="O1291" s="4">
        <v>0</v>
      </c>
      <c r="P1291" s="4">
        <v>140401402.96109399</v>
      </c>
      <c r="Q1291" s="4">
        <v>126026787.57077175</v>
      </c>
      <c r="R1291" s="4">
        <v>0</v>
      </c>
      <c r="S1291" s="4">
        <v>0</v>
      </c>
      <c r="T1291" s="4">
        <v>144613445.049927</v>
      </c>
      <c r="U1291" s="4">
        <v>126026787.57077192</v>
      </c>
    </row>
    <row r="1292" spans="1:21" x14ac:dyDescent="0.25">
      <c r="A1292" s="3" t="s">
        <v>1481</v>
      </c>
      <c r="B1292" s="3" t="s">
        <v>749</v>
      </c>
      <c r="C1292" s="3" t="s">
        <v>1480</v>
      </c>
      <c r="D1292" s="3" t="s">
        <v>1461</v>
      </c>
      <c r="E1292" s="2" t="s">
        <v>1493</v>
      </c>
      <c r="F1292" t="s">
        <v>1970</v>
      </c>
      <c r="G1292" s="4"/>
      <c r="H1292" s="4"/>
      <c r="I1292" s="4"/>
      <c r="J1292" s="4"/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</row>
    <row r="1293" spans="1:21" x14ac:dyDescent="0.25">
      <c r="A1293" s="3" t="s">
        <v>1481</v>
      </c>
      <c r="B1293" s="3" t="s">
        <v>749</v>
      </c>
      <c r="C1293" s="3" t="s">
        <v>1480</v>
      </c>
      <c r="D1293" s="3" t="s">
        <v>1461</v>
      </c>
      <c r="E1293" s="2" t="s">
        <v>1494</v>
      </c>
      <c r="F1293" t="s">
        <v>1971</v>
      </c>
      <c r="G1293" s="4">
        <v>197717621</v>
      </c>
      <c r="H1293" s="4">
        <v>207996869.9570142</v>
      </c>
      <c r="I1293" s="4">
        <v>203073684</v>
      </c>
      <c r="J1293" s="4">
        <v>203073684</v>
      </c>
      <c r="K1293" s="4">
        <v>209632963.9932</v>
      </c>
      <c r="L1293" s="4">
        <v>199460479.53682208</v>
      </c>
      <c r="M1293" s="4">
        <v>0</v>
      </c>
      <c r="N1293" s="4">
        <v>0</v>
      </c>
      <c r="O1293" s="4">
        <v>0</v>
      </c>
      <c r="P1293" s="4">
        <v>215921952.91299599</v>
      </c>
      <c r="Q1293" s="4">
        <v>193815371.62540257</v>
      </c>
      <c r="R1293" s="4">
        <v>0</v>
      </c>
      <c r="S1293" s="4">
        <v>0</v>
      </c>
      <c r="T1293" s="4">
        <v>222399611.500386</v>
      </c>
      <c r="U1293" s="4">
        <v>193815371.62540266</v>
      </c>
    </row>
    <row r="1294" spans="1:21" x14ac:dyDescent="0.25">
      <c r="A1294" s="3" t="s">
        <v>1481</v>
      </c>
      <c r="B1294" s="3" t="s">
        <v>749</v>
      </c>
      <c r="C1294" s="3" t="s">
        <v>1480</v>
      </c>
      <c r="D1294" s="3" t="s">
        <v>1461</v>
      </c>
      <c r="E1294" s="2" t="s">
        <v>1495</v>
      </c>
      <c r="F1294" t="s">
        <v>1972</v>
      </c>
      <c r="G1294" s="4">
        <v>13129412480</v>
      </c>
      <c r="H1294" s="4">
        <v>13812004647.853615</v>
      </c>
      <c r="I1294" s="4">
        <v>11969042963</v>
      </c>
      <c r="J1294" s="4">
        <v>11969042963</v>
      </c>
      <c r="K1294" s="4">
        <v>12591433197.076</v>
      </c>
      <c r="L1294" s="4">
        <v>11980431205.590866</v>
      </c>
      <c r="M1294" s="4">
        <v>23001146732</v>
      </c>
      <c r="N1294" s="4">
        <v>23001146732</v>
      </c>
      <c r="O1294" s="4">
        <v>21885011162.702187</v>
      </c>
      <c r="P1294" s="4">
        <v>12998136489.3416</v>
      </c>
      <c r="Q1294" s="4">
        <v>11667357673.142918</v>
      </c>
      <c r="R1294" s="4">
        <v>0</v>
      </c>
      <c r="S1294" s="4">
        <v>0</v>
      </c>
      <c r="T1294" s="4">
        <v>13388080584.021799</v>
      </c>
      <c r="U1294" s="4">
        <v>11667357673.142874</v>
      </c>
    </row>
    <row r="1295" spans="1:21" x14ac:dyDescent="0.25">
      <c r="A1295" s="3" t="s">
        <v>1481</v>
      </c>
      <c r="B1295" s="3" t="s">
        <v>749</v>
      </c>
      <c r="C1295" s="3" t="s">
        <v>1480</v>
      </c>
      <c r="D1295" s="3" t="s">
        <v>1461</v>
      </c>
      <c r="E1295" s="2" t="s">
        <v>1496</v>
      </c>
      <c r="F1295" t="s">
        <v>1973</v>
      </c>
      <c r="G1295" s="4"/>
      <c r="H1295" s="4"/>
      <c r="I1295" s="4"/>
      <c r="J1295" s="4"/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</row>
    <row r="1296" spans="1:21" x14ac:dyDescent="0.25">
      <c r="A1296" s="3" t="s">
        <v>1481</v>
      </c>
      <c r="B1296" s="3" t="s">
        <v>749</v>
      </c>
      <c r="C1296" s="3" t="s">
        <v>1480</v>
      </c>
      <c r="D1296" s="3" t="s">
        <v>1461</v>
      </c>
      <c r="E1296" s="2" t="s">
        <v>1497</v>
      </c>
      <c r="F1296" t="s">
        <v>1974</v>
      </c>
      <c r="G1296" s="4">
        <v>23179799</v>
      </c>
      <c r="H1296" s="4">
        <v>24384906.180075515</v>
      </c>
      <c r="I1296" s="4">
        <v>26113563</v>
      </c>
      <c r="J1296" s="4">
        <v>26113563</v>
      </c>
      <c r="K1296" s="4">
        <v>26957031.084899999</v>
      </c>
      <c r="L1296" s="4">
        <v>25648935.380494766</v>
      </c>
      <c r="M1296" s="4">
        <v>24605825</v>
      </c>
      <c r="N1296" s="4">
        <v>0</v>
      </c>
      <c r="O1296" s="4">
        <v>23411822.074215032</v>
      </c>
      <c r="P1296" s="4">
        <v>27765742.017446999</v>
      </c>
      <c r="Q1296" s="4">
        <v>24923022.115009062</v>
      </c>
      <c r="R1296" s="4">
        <v>0</v>
      </c>
      <c r="S1296" s="4">
        <v>0</v>
      </c>
      <c r="T1296" s="4">
        <v>28598714.2779704</v>
      </c>
      <c r="U1296" s="4">
        <v>24923022.115009055</v>
      </c>
    </row>
    <row r="1297" spans="1:21" x14ac:dyDescent="0.25">
      <c r="A1297" s="3" t="s">
        <v>1481</v>
      </c>
      <c r="B1297" s="3" t="s">
        <v>749</v>
      </c>
      <c r="C1297" s="3" t="s">
        <v>1480</v>
      </c>
      <c r="D1297" s="3" t="s">
        <v>1461</v>
      </c>
      <c r="E1297" s="2" t="s">
        <v>1498</v>
      </c>
      <c r="F1297" t="s">
        <v>1975</v>
      </c>
      <c r="G1297" s="4">
        <v>0</v>
      </c>
      <c r="H1297" s="4">
        <v>0</v>
      </c>
      <c r="I1297" s="4">
        <v>302272157</v>
      </c>
      <c r="J1297" s="4">
        <v>302272157</v>
      </c>
      <c r="K1297" s="4">
        <v>239460002.77540001</v>
      </c>
      <c r="L1297" s="4">
        <v>227840154.87668887</v>
      </c>
      <c r="M1297" s="4">
        <v>181545211</v>
      </c>
      <c r="N1297" s="4">
        <v>0</v>
      </c>
      <c r="O1297" s="4">
        <v>172735690.77069458</v>
      </c>
      <c r="P1297" s="4">
        <v>246643802.85866201</v>
      </c>
      <c r="Q1297" s="4">
        <v>221391848.60659391</v>
      </c>
      <c r="R1297" s="4">
        <v>0</v>
      </c>
      <c r="S1297" s="4">
        <v>0</v>
      </c>
      <c r="T1297" s="4">
        <v>254043116.94442201</v>
      </c>
      <c r="U1297" s="4">
        <v>221391848.606594</v>
      </c>
    </row>
    <row r="1298" spans="1:21" x14ac:dyDescent="0.25">
      <c r="A1298" s="3" t="s">
        <v>1501</v>
      </c>
      <c r="B1298" s="3" t="s">
        <v>645</v>
      </c>
      <c r="C1298" s="3" t="s">
        <v>1500</v>
      </c>
      <c r="D1298" s="3" t="s">
        <v>1461</v>
      </c>
      <c r="E1298" s="2" t="s">
        <v>1499</v>
      </c>
      <c r="F1298" t="s">
        <v>1958</v>
      </c>
      <c r="G1298" s="4"/>
      <c r="H1298" s="4"/>
      <c r="I1298" s="4"/>
      <c r="J1298" s="4"/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</row>
    <row r="1299" spans="1:21" x14ac:dyDescent="0.25">
      <c r="A1299" s="3" t="s">
        <v>1501</v>
      </c>
      <c r="B1299" s="3" t="s">
        <v>645</v>
      </c>
      <c r="C1299" s="3" t="s">
        <v>1500</v>
      </c>
      <c r="D1299" s="3" t="s">
        <v>1461</v>
      </c>
      <c r="E1299" s="2" t="s">
        <v>1502</v>
      </c>
      <c r="F1299" t="s">
        <v>1959</v>
      </c>
      <c r="G1299" s="4"/>
      <c r="H1299" s="4"/>
      <c r="I1299" s="4"/>
      <c r="J1299" s="4"/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</row>
    <row r="1300" spans="1:21" x14ac:dyDescent="0.25">
      <c r="A1300" s="3" t="s">
        <v>1501</v>
      </c>
      <c r="B1300" s="3" t="s">
        <v>645</v>
      </c>
      <c r="C1300" s="3" t="s">
        <v>1500</v>
      </c>
      <c r="D1300" s="3" t="s">
        <v>1461</v>
      </c>
      <c r="E1300" s="2" t="s">
        <v>1503</v>
      </c>
      <c r="F1300" t="s">
        <v>1960</v>
      </c>
      <c r="G1300" s="4"/>
      <c r="H1300" s="4"/>
      <c r="I1300" s="4"/>
      <c r="J1300" s="4"/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</row>
    <row r="1301" spans="1:21" x14ac:dyDescent="0.25">
      <c r="A1301" s="3" t="s">
        <v>1501</v>
      </c>
      <c r="B1301" s="3" t="s">
        <v>645</v>
      </c>
      <c r="C1301" s="3" t="s">
        <v>1500</v>
      </c>
      <c r="D1301" s="3" t="s">
        <v>1461</v>
      </c>
      <c r="E1301" s="2" t="s">
        <v>1504</v>
      </c>
      <c r="F1301" t="s">
        <v>1961</v>
      </c>
      <c r="G1301" s="4"/>
      <c r="H1301" s="4"/>
      <c r="I1301" s="4"/>
      <c r="J1301" s="4"/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</row>
    <row r="1302" spans="1:21" x14ac:dyDescent="0.25">
      <c r="A1302" s="3" t="s">
        <v>1501</v>
      </c>
      <c r="B1302" s="3" t="s">
        <v>645</v>
      </c>
      <c r="C1302" s="3" t="s">
        <v>1500</v>
      </c>
      <c r="D1302" s="3" t="s">
        <v>1461</v>
      </c>
      <c r="E1302" s="2" t="s">
        <v>1505</v>
      </c>
      <c r="F1302" t="s">
        <v>1962</v>
      </c>
      <c r="G1302" s="4"/>
      <c r="H1302" s="4"/>
      <c r="I1302" s="4"/>
      <c r="J1302" s="4"/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</row>
    <row r="1303" spans="1:21" x14ac:dyDescent="0.25">
      <c r="A1303" s="3" t="s">
        <v>1501</v>
      </c>
      <c r="B1303" s="3" t="s">
        <v>645</v>
      </c>
      <c r="C1303" s="3" t="s">
        <v>1500</v>
      </c>
      <c r="D1303" s="3" t="s">
        <v>1461</v>
      </c>
      <c r="E1303" s="2" t="s">
        <v>1506</v>
      </c>
      <c r="F1303" t="s">
        <v>1963</v>
      </c>
      <c r="G1303" s="4">
        <v>28593840</v>
      </c>
      <c r="H1303" s="4">
        <v>30080420.702875398</v>
      </c>
      <c r="I1303" s="4">
        <v>26708130</v>
      </c>
      <c r="J1303" s="4">
        <v>26708130</v>
      </c>
      <c r="K1303" s="4">
        <v>26173967.399999999</v>
      </c>
      <c r="L1303" s="4">
        <v>24903870.02854424</v>
      </c>
      <c r="M1303" s="4">
        <v>0</v>
      </c>
      <c r="N1303" s="4">
        <v>0</v>
      </c>
      <c r="O1303" s="4">
        <v>0</v>
      </c>
      <c r="P1303" s="4">
        <v>26173967.399999999</v>
      </c>
      <c r="Q1303" s="4">
        <v>23494217.008060604</v>
      </c>
      <c r="R1303" s="4">
        <v>0</v>
      </c>
      <c r="S1303" s="4">
        <v>0</v>
      </c>
      <c r="T1303" s="4">
        <v>26173967.399999999</v>
      </c>
      <c r="U1303" s="4">
        <v>22809919.425301556</v>
      </c>
    </row>
    <row r="1304" spans="1:21" x14ac:dyDescent="0.25">
      <c r="A1304" s="3" t="s">
        <v>1501</v>
      </c>
      <c r="B1304" s="3" t="s">
        <v>645</v>
      </c>
      <c r="C1304" s="3" t="s">
        <v>1500</v>
      </c>
      <c r="D1304" s="3" t="s">
        <v>1461</v>
      </c>
      <c r="E1304" s="2" t="s">
        <v>1507</v>
      </c>
      <c r="F1304" t="s">
        <v>1964</v>
      </c>
      <c r="G1304" s="4">
        <v>4504900000</v>
      </c>
      <c r="H1304" s="4">
        <v>4739107696.7760668</v>
      </c>
      <c r="I1304" s="4">
        <v>2948213775</v>
      </c>
      <c r="J1304" s="4">
        <v>2948213775</v>
      </c>
      <c r="K1304" s="4">
        <v>2859767361.75</v>
      </c>
      <c r="L1304" s="4">
        <v>2720996538.2968602</v>
      </c>
      <c r="M1304" s="4">
        <v>0</v>
      </c>
      <c r="N1304" s="4">
        <v>0</v>
      </c>
      <c r="O1304" s="4">
        <v>0</v>
      </c>
      <c r="P1304" s="4">
        <v>2859767361.75</v>
      </c>
      <c r="Q1304" s="4">
        <v>2566977866.3177924</v>
      </c>
      <c r="R1304" s="4">
        <v>0</v>
      </c>
      <c r="S1304" s="4">
        <v>0</v>
      </c>
      <c r="T1304" s="4">
        <v>2859767361.75</v>
      </c>
      <c r="U1304" s="4">
        <v>2492211520.6968856</v>
      </c>
    </row>
    <row r="1305" spans="1:21" x14ac:dyDescent="0.25">
      <c r="A1305" s="3" t="s">
        <v>1501</v>
      </c>
      <c r="B1305" s="3" t="s">
        <v>645</v>
      </c>
      <c r="C1305" s="3" t="s">
        <v>1500</v>
      </c>
      <c r="D1305" s="3" t="s">
        <v>1461</v>
      </c>
      <c r="E1305" s="2" t="s">
        <v>1508</v>
      </c>
      <c r="F1305" t="s">
        <v>1965</v>
      </c>
      <c r="G1305" s="4"/>
      <c r="H1305" s="4"/>
      <c r="I1305" s="4"/>
      <c r="J1305" s="4"/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</row>
    <row r="1306" spans="1:21" x14ac:dyDescent="0.25">
      <c r="A1306" s="3" t="s">
        <v>1501</v>
      </c>
      <c r="B1306" s="3" t="s">
        <v>645</v>
      </c>
      <c r="C1306" s="3" t="s">
        <v>1500</v>
      </c>
      <c r="D1306" s="3" t="s">
        <v>1461</v>
      </c>
      <c r="E1306" s="2" t="s">
        <v>1509</v>
      </c>
      <c r="F1306" t="s">
        <v>1966</v>
      </c>
      <c r="G1306" s="4"/>
      <c r="H1306" s="4"/>
      <c r="I1306" s="4"/>
      <c r="J1306" s="4"/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</row>
    <row r="1307" spans="1:21" x14ac:dyDescent="0.25">
      <c r="A1307" s="3" t="s">
        <v>1501</v>
      </c>
      <c r="B1307" s="3" t="s">
        <v>645</v>
      </c>
      <c r="C1307" s="3" t="s">
        <v>1500</v>
      </c>
      <c r="D1307" s="3" t="s">
        <v>1461</v>
      </c>
      <c r="E1307" s="2" t="s">
        <v>1510</v>
      </c>
      <c r="F1307" t="s">
        <v>1967</v>
      </c>
      <c r="G1307" s="4"/>
      <c r="H1307" s="4"/>
      <c r="I1307" s="4"/>
      <c r="J1307" s="4"/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</row>
    <row r="1308" spans="1:21" x14ac:dyDescent="0.25">
      <c r="A1308" s="3" t="s">
        <v>1501</v>
      </c>
      <c r="B1308" s="3" t="s">
        <v>645</v>
      </c>
      <c r="C1308" s="3" t="s">
        <v>1500</v>
      </c>
      <c r="D1308" s="3" t="s">
        <v>1461</v>
      </c>
      <c r="E1308" s="2" t="s">
        <v>1511</v>
      </c>
      <c r="F1308" t="s">
        <v>1968</v>
      </c>
      <c r="G1308" s="4"/>
      <c r="H1308" s="4"/>
      <c r="I1308" s="4"/>
      <c r="J1308" s="4"/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</row>
    <row r="1309" spans="1:21" x14ac:dyDescent="0.25">
      <c r="A1309" s="3" t="s">
        <v>1501</v>
      </c>
      <c r="B1309" s="3" t="s">
        <v>645</v>
      </c>
      <c r="C1309" s="3" t="s">
        <v>1500</v>
      </c>
      <c r="D1309" s="3" t="s">
        <v>1461</v>
      </c>
      <c r="E1309" s="2" t="s">
        <v>1512</v>
      </c>
      <c r="F1309" t="s">
        <v>1969</v>
      </c>
      <c r="G1309" s="4"/>
      <c r="H1309" s="4"/>
      <c r="I1309" s="4"/>
      <c r="J1309" s="4"/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</row>
    <row r="1310" spans="1:21" x14ac:dyDescent="0.25">
      <c r="A1310" s="3" t="s">
        <v>1501</v>
      </c>
      <c r="B1310" s="3" t="s">
        <v>645</v>
      </c>
      <c r="C1310" s="3" t="s">
        <v>1500</v>
      </c>
      <c r="D1310" s="3" t="s">
        <v>1461</v>
      </c>
      <c r="E1310" s="2" t="s">
        <v>1513</v>
      </c>
      <c r="F1310" t="s">
        <v>1970</v>
      </c>
      <c r="G1310" s="4"/>
      <c r="H1310" s="4"/>
      <c r="I1310" s="4"/>
      <c r="J1310" s="4"/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</row>
    <row r="1311" spans="1:21" x14ac:dyDescent="0.25">
      <c r="A1311" s="3" t="s">
        <v>1501</v>
      </c>
      <c r="B1311" s="3" t="s">
        <v>645</v>
      </c>
      <c r="C1311" s="3" t="s">
        <v>1500</v>
      </c>
      <c r="D1311" s="3" t="s">
        <v>1461</v>
      </c>
      <c r="E1311" s="2" t="s">
        <v>1514</v>
      </c>
      <c r="F1311" t="s">
        <v>1971</v>
      </c>
      <c r="G1311" s="4"/>
      <c r="H1311" s="4"/>
      <c r="I1311" s="4"/>
      <c r="J1311" s="4"/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</row>
    <row r="1312" spans="1:21" x14ac:dyDescent="0.25">
      <c r="A1312" s="3" t="s">
        <v>1501</v>
      </c>
      <c r="B1312" s="3" t="s">
        <v>645</v>
      </c>
      <c r="C1312" s="3" t="s">
        <v>1500</v>
      </c>
      <c r="D1312" s="3" t="s">
        <v>1461</v>
      </c>
      <c r="E1312" s="2" t="s">
        <v>1515</v>
      </c>
      <c r="F1312" t="s">
        <v>1972</v>
      </c>
      <c r="G1312" s="4"/>
      <c r="H1312" s="4"/>
      <c r="I1312" s="4"/>
      <c r="J1312" s="4"/>
      <c r="K1312" s="4">
        <v>0</v>
      </c>
      <c r="L1312" s="4">
        <v>0</v>
      </c>
      <c r="M1312" s="4">
        <v>74652317920</v>
      </c>
      <c r="N1312" s="4">
        <v>74652317920</v>
      </c>
      <c r="O1312" s="4">
        <v>71029798211.227402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</row>
    <row r="1313" spans="1:21" x14ac:dyDescent="0.25">
      <c r="A1313" s="3" t="s">
        <v>1501</v>
      </c>
      <c r="B1313" s="3" t="s">
        <v>645</v>
      </c>
      <c r="C1313" s="3" t="s">
        <v>1500</v>
      </c>
      <c r="D1313" s="3" t="s">
        <v>1461</v>
      </c>
      <c r="E1313" s="2" t="s">
        <v>1516</v>
      </c>
      <c r="F1313" t="s">
        <v>1973</v>
      </c>
      <c r="G1313" s="4"/>
      <c r="H1313" s="4"/>
      <c r="I1313" s="4"/>
      <c r="J1313" s="4"/>
      <c r="K1313" s="4">
        <v>0</v>
      </c>
      <c r="L1313" s="4">
        <v>0</v>
      </c>
      <c r="M1313" s="4">
        <v>2213544880</v>
      </c>
      <c r="N1313" s="4">
        <v>0</v>
      </c>
      <c r="O1313" s="4">
        <v>2106132140.8182683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</row>
    <row r="1314" spans="1:21" x14ac:dyDescent="0.25">
      <c r="A1314" s="3" t="s">
        <v>1501</v>
      </c>
      <c r="B1314" s="3" t="s">
        <v>645</v>
      </c>
      <c r="C1314" s="3" t="s">
        <v>1500</v>
      </c>
      <c r="D1314" s="3" t="s">
        <v>1461</v>
      </c>
      <c r="E1314" s="2" t="s">
        <v>1517</v>
      </c>
      <c r="F1314" t="s">
        <v>1974</v>
      </c>
      <c r="G1314" s="4"/>
      <c r="H1314" s="4"/>
      <c r="I1314" s="4"/>
      <c r="J1314" s="4"/>
      <c r="K1314" s="4">
        <v>0</v>
      </c>
      <c r="L1314" s="4">
        <v>0</v>
      </c>
      <c r="M1314" s="4">
        <v>60727594</v>
      </c>
      <c r="N1314" s="4">
        <v>0</v>
      </c>
      <c r="O1314" s="4">
        <v>57780774.500475734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</row>
    <row r="1315" spans="1:21" x14ac:dyDescent="0.25">
      <c r="A1315" s="3" t="s">
        <v>1501</v>
      </c>
      <c r="B1315" s="3" t="s">
        <v>645</v>
      </c>
      <c r="C1315" s="3" t="s">
        <v>1500</v>
      </c>
      <c r="D1315" s="3" t="s">
        <v>1461</v>
      </c>
      <c r="E1315" s="2" t="s">
        <v>1518</v>
      </c>
      <c r="F1315" t="s">
        <v>1975</v>
      </c>
      <c r="G1315" s="4"/>
      <c r="H1315" s="4"/>
      <c r="I1315" s="4"/>
      <c r="J1315" s="4"/>
      <c r="K1315" s="4">
        <v>0</v>
      </c>
      <c r="L1315" s="4">
        <v>0</v>
      </c>
      <c r="M1315" s="4">
        <v>108324754</v>
      </c>
      <c r="N1315" s="4">
        <v>0</v>
      </c>
      <c r="O1315" s="4">
        <v>103068272.12178877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</row>
    <row r="1316" spans="1:21" x14ac:dyDescent="0.25">
      <c r="A1316" s="3" t="s">
        <v>1521</v>
      </c>
      <c r="B1316" s="3" t="s">
        <v>728</v>
      </c>
      <c r="C1316" s="3" t="s">
        <v>1520</v>
      </c>
      <c r="D1316" s="3" t="s">
        <v>1461</v>
      </c>
      <c r="E1316" s="2" t="s">
        <v>1519</v>
      </c>
      <c r="F1316" t="s">
        <v>1958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</row>
    <row r="1317" spans="1:21" x14ac:dyDescent="0.25">
      <c r="A1317" s="3" t="s">
        <v>1521</v>
      </c>
      <c r="B1317" s="3" t="s">
        <v>728</v>
      </c>
      <c r="C1317" s="3" t="s">
        <v>1520</v>
      </c>
      <c r="D1317" s="3" t="s">
        <v>1461</v>
      </c>
      <c r="E1317" s="2" t="s">
        <v>1522</v>
      </c>
      <c r="F1317" t="s">
        <v>1959</v>
      </c>
      <c r="G1317" s="4">
        <v>25705582</v>
      </c>
      <c r="H1317" s="4">
        <v>27042003.486494333</v>
      </c>
      <c r="I1317" s="4">
        <v>32085802</v>
      </c>
      <c r="J1317" s="4">
        <v>32085802</v>
      </c>
      <c r="K1317" s="4">
        <v>31764943.98</v>
      </c>
      <c r="L1317" s="4">
        <v>30223543.273073263</v>
      </c>
      <c r="M1317" s="4">
        <v>0</v>
      </c>
      <c r="N1317" s="4">
        <v>0</v>
      </c>
      <c r="O1317" s="4">
        <v>0</v>
      </c>
      <c r="P1317" s="4">
        <v>31447294.540199999</v>
      </c>
      <c r="Q1317" s="4">
        <v>28227648.905983519</v>
      </c>
      <c r="R1317" s="4">
        <v>0</v>
      </c>
      <c r="S1317" s="4">
        <v>0</v>
      </c>
      <c r="T1317" s="4">
        <v>31132821.594797999</v>
      </c>
      <c r="U1317" s="4">
        <v>27131429.530993864</v>
      </c>
    </row>
    <row r="1318" spans="1:21" x14ac:dyDescent="0.25">
      <c r="A1318" s="3" t="s">
        <v>1521</v>
      </c>
      <c r="B1318" s="3" t="s">
        <v>728</v>
      </c>
      <c r="C1318" s="3" t="s">
        <v>1520</v>
      </c>
      <c r="D1318" s="3" t="s">
        <v>1461</v>
      </c>
      <c r="E1318" s="2" t="s">
        <v>1523</v>
      </c>
      <c r="F1318" t="s">
        <v>1960</v>
      </c>
      <c r="G1318" s="4">
        <v>0</v>
      </c>
      <c r="H1318" s="4">
        <v>0</v>
      </c>
      <c r="I1318" s="4">
        <v>138546400</v>
      </c>
      <c r="J1318" s="4">
        <v>138546400</v>
      </c>
      <c r="K1318" s="4">
        <v>137160936</v>
      </c>
      <c r="L1318" s="4">
        <v>130505172.21693625</v>
      </c>
      <c r="M1318" s="4">
        <v>0</v>
      </c>
      <c r="N1318" s="4">
        <v>0</v>
      </c>
      <c r="O1318" s="4">
        <v>0</v>
      </c>
      <c r="P1318" s="4">
        <v>135789326.63999999</v>
      </c>
      <c r="Q1318" s="4">
        <v>121886906.12713856</v>
      </c>
      <c r="R1318" s="4">
        <v>0</v>
      </c>
      <c r="S1318" s="4">
        <v>0</v>
      </c>
      <c r="T1318" s="4">
        <v>134431433.37360001</v>
      </c>
      <c r="U1318" s="4">
        <v>117153434.04453124</v>
      </c>
    </row>
    <row r="1319" spans="1:21" x14ac:dyDescent="0.25">
      <c r="A1319" s="3" t="s">
        <v>1521</v>
      </c>
      <c r="B1319" s="3" t="s">
        <v>728</v>
      </c>
      <c r="C1319" s="3" t="s">
        <v>1520</v>
      </c>
      <c r="D1319" s="3" t="s">
        <v>1461</v>
      </c>
      <c r="E1319" s="2" t="s">
        <v>1524</v>
      </c>
      <c r="F1319" t="s">
        <v>1961</v>
      </c>
      <c r="G1319" s="4">
        <v>46072466</v>
      </c>
      <c r="H1319" s="4">
        <v>48467752.498402551</v>
      </c>
      <c r="I1319" s="4">
        <v>72830593</v>
      </c>
      <c r="J1319" s="4">
        <v>72830593</v>
      </c>
      <c r="K1319" s="4">
        <v>69189063.349999994</v>
      </c>
      <c r="L1319" s="4">
        <v>65831649.238820165</v>
      </c>
      <c r="M1319" s="4">
        <v>0</v>
      </c>
      <c r="N1319" s="4">
        <v>0</v>
      </c>
      <c r="O1319" s="4">
        <v>0</v>
      </c>
      <c r="P1319" s="4">
        <v>68497172.716499999</v>
      </c>
      <c r="Q1319" s="4">
        <v>61484276.17587921</v>
      </c>
      <c r="R1319" s="4">
        <v>0</v>
      </c>
      <c r="S1319" s="4">
        <v>0</v>
      </c>
      <c r="T1319" s="4">
        <v>67812200.989335001</v>
      </c>
      <c r="U1319" s="4">
        <v>59096537.295262538</v>
      </c>
    </row>
    <row r="1320" spans="1:21" x14ac:dyDescent="0.25">
      <c r="A1320" s="3" t="s">
        <v>1521</v>
      </c>
      <c r="B1320" s="3" t="s">
        <v>728</v>
      </c>
      <c r="C1320" s="3" t="s">
        <v>1520</v>
      </c>
      <c r="D1320" s="3" t="s">
        <v>1461</v>
      </c>
      <c r="E1320" s="2" t="s">
        <v>1525</v>
      </c>
      <c r="F1320" t="s">
        <v>1962</v>
      </c>
      <c r="G1320" s="4">
        <v>106703078</v>
      </c>
      <c r="H1320" s="4">
        <v>112250522.36886436</v>
      </c>
      <c r="I1320" s="4">
        <v>95230120</v>
      </c>
      <c r="J1320" s="4">
        <v>95230120</v>
      </c>
      <c r="K1320" s="4">
        <v>100182086.23999999</v>
      </c>
      <c r="L1320" s="4">
        <v>95320729.058039948</v>
      </c>
      <c r="M1320" s="4">
        <v>0</v>
      </c>
      <c r="N1320" s="4">
        <v>0</v>
      </c>
      <c r="O1320" s="4">
        <v>0</v>
      </c>
      <c r="P1320" s="4">
        <v>103417967.625552</v>
      </c>
      <c r="Q1320" s="4">
        <v>92829800.572277963</v>
      </c>
      <c r="R1320" s="4">
        <v>0</v>
      </c>
      <c r="S1320" s="4">
        <v>0</v>
      </c>
      <c r="T1320" s="4">
        <v>106520506.654319</v>
      </c>
      <c r="U1320" s="4">
        <v>92829800.572278351</v>
      </c>
    </row>
    <row r="1321" spans="1:21" x14ac:dyDescent="0.25">
      <c r="A1321" s="3" t="s">
        <v>1521</v>
      </c>
      <c r="B1321" s="3" t="s">
        <v>728</v>
      </c>
      <c r="C1321" s="3" t="s">
        <v>1520</v>
      </c>
      <c r="D1321" s="3" t="s">
        <v>1461</v>
      </c>
      <c r="E1321" s="2" t="s">
        <v>1526</v>
      </c>
      <c r="F1321" t="s">
        <v>1963</v>
      </c>
      <c r="G1321" s="4">
        <v>26334429</v>
      </c>
      <c r="H1321" s="4">
        <v>27703543.955271564</v>
      </c>
      <c r="I1321" s="4">
        <v>21357961</v>
      </c>
      <c r="J1321" s="4">
        <v>21357961</v>
      </c>
      <c r="K1321" s="4">
        <v>20717222.170000002</v>
      </c>
      <c r="L1321" s="4">
        <v>19711914.529019982</v>
      </c>
      <c r="M1321" s="4">
        <v>0</v>
      </c>
      <c r="N1321" s="4">
        <v>0</v>
      </c>
      <c r="O1321" s="4">
        <v>0</v>
      </c>
      <c r="P1321" s="4">
        <v>20510049.9483</v>
      </c>
      <c r="Q1321" s="4">
        <v>18410184.324273378</v>
      </c>
      <c r="R1321" s="4">
        <v>0</v>
      </c>
      <c r="S1321" s="4">
        <v>0</v>
      </c>
      <c r="T1321" s="4">
        <v>20304949.448817</v>
      </c>
      <c r="U1321" s="4">
        <v>17695225.709738489</v>
      </c>
    </row>
    <row r="1322" spans="1:21" x14ac:dyDescent="0.25">
      <c r="A1322" s="3" t="s">
        <v>1521</v>
      </c>
      <c r="B1322" s="3" t="s">
        <v>728</v>
      </c>
      <c r="C1322" s="3" t="s">
        <v>1520</v>
      </c>
      <c r="D1322" s="3" t="s">
        <v>1461</v>
      </c>
      <c r="E1322" s="2" t="s">
        <v>1527</v>
      </c>
      <c r="F1322" t="s">
        <v>1964</v>
      </c>
      <c r="G1322" s="4">
        <v>196085154</v>
      </c>
      <c r="H1322" s="4">
        <v>206279531.74208537</v>
      </c>
      <c r="I1322" s="4">
        <v>150638426</v>
      </c>
      <c r="J1322" s="4">
        <v>150638426</v>
      </c>
      <c r="K1322" s="4">
        <v>138587351.91999999</v>
      </c>
      <c r="L1322" s="4">
        <v>131862370.9990485</v>
      </c>
      <c r="M1322" s="4">
        <v>0</v>
      </c>
      <c r="N1322" s="4">
        <v>0</v>
      </c>
      <c r="O1322" s="4">
        <v>0</v>
      </c>
      <c r="P1322" s="4">
        <v>137201478.40079999</v>
      </c>
      <c r="Q1322" s="4">
        <v>123154478.57458304</v>
      </c>
      <c r="R1322" s="4">
        <v>0</v>
      </c>
      <c r="S1322" s="4">
        <v>0</v>
      </c>
      <c r="T1322" s="4">
        <v>135829463.61679199</v>
      </c>
      <c r="U1322" s="4">
        <v>118371780.37751184</v>
      </c>
    </row>
    <row r="1323" spans="1:21" x14ac:dyDescent="0.25">
      <c r="A1323" s="3" t="s">
        <v>1521</v>
      </c>
      <c r="B1323" s="3" t="s">
        <v>728</v>
      </c>
      <c r="C1323" s="3" t="s">
        <v>1520</v>
      </c>
      <c r="D1323" s="3" t="s">
        <v>1461</v>
      </c>
      <c r="E1323" s="2" t="s">
        <v>1528</v>
      </c>
      <c r="F1323" t="s">
        <v>1965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</row>
    <row r="1324" spans="1:21" x14ac:dyDescent="0.25">
      <c r="A1324" s="3" t="s">
        <v>1521</v>
      </c>
      <c r="B1324" s="3" t="s">
        <v>728</v>
      </c>
      <c r="C1324" s="3" t="s">
        <v>1520</v>
      </c>
      <c r="D1324" s="3" t="s">
        <v>1461</v>
      </c>
      <c r="E1324" s="2" t="s">
        <v>1529</v>
      </c>
      <c r="F1324" t="s">
        <v>1966</v>
      </c>
      <c r="G1324" s="4">
        <v>1910865</v>
      </c>
      <c r="H1324" s="4">
        <v>2010209.9999999998</v>
      </c>
      <c r="I1324" s="4">
        <v>2348401</v>
      </c>
      <c r="J1324" s="4">
        <v>2348401</v>
      </c>
      <c r="K1324" s="4">
        <v>2324916.9900000002</v>
      </c>
      <c r="L1324" s="4">
        <v>2212099.8953377735</v>
      </c>
      <c r="M1324" s="4">
        <v>0</v>
      </c>
      <c r="N1324" s="4">
        <v>0</v>
      </c>
      <c r="O1324" s="4">
        <v>0</v>
      </c>
      <c r="P1324" s="4">
        <v>2301667.8201000001</v>
      </c>
      <c r="Q1324" s="4">
        <v>2066017.826777732</v>
      </c>
      <c r="R1324" s="4">
        <v>0</v>
      </c>
      <c r="S1324" s="4">
        <v>0</v>
      </c>
      <c r="T1324" s="4">
        <v>2278651.1418989999</v>
      </c>
      <c r="U1324" s="4">
        <v>1985784.1247669458</v>
      </c>
    </row>
    <row r="1325" spans="1:21" x14ac:dyDescent="0.25">
      <c r="A1325" s="3" t="s">
        <v>1521</v>
      </c>
      <c r="B1325" s="3" t="s">
        <v>728</v>
      </c>
      <c r="C1325" s="3" t="s">
        <v>1520</v>
      </c>
      <c r="D1325" s="3" t="s">
        <v>1461</v>
      </c>
      <c r="E1325" s="2" t="s">
        <v>1530</v>
      </c>
      <c r="F1325" t="s">
        <v>1967</v>
      </c>
      <c r="G1325" s="4">
        <v>2075438</v>
      </c>
      <c r="H1325" s="4">
        <v>2183339.0752250943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</row>
    <row r="1326" spans="1:21" x14ac:dyDescent="0.25">
      <c r="A1326" s="3" t="s">
        <v>1521</v>
      </c>
      <c r="B1326" s="3" t="s">
        <v>728</v>
      </c>
      <c r="C1326" s="3" t="s">
        <v>1520</v>
      </c>
      <c r="D1326" s="3" t="s">
        <v>1461</v>
      </c>
      <c r="E1326" s="2" t="s">
        <v>1531</v>
      </c>
      <c r="F1326" t="s">
        <v>1968</v>
      </c>
      <c r="G1326" s="4">
        <v>3745781</v>
      </c>
      <c r="H1326" s="4">
        <v>3940522.4461225672</v>
      </c>
      <c r="I1326" s="4">
        <v>8171577</v>
      </c>
      <c r="J1326" s="4">
        <v>8171577</v>
      </c>
      <c r="K1326" s="4">
        <v>8089861.2300000004</v>
      </c>
      <c r="L1326" s="4">
        <v>7697298.9819219792</v>
      </c>
      <c r="M1326" s="4">
        <v>0</v>
      </c>
      <c r="N1326" s="4">
        <v>0</v>
      </c>
      <c r="O1326" s="4">
        <v>0</v>
      </c>
      <c r="P1326" s="4">
        <v>8008962.6177000003</v>
      </c>
      <c r="Q1326" s="4">
        <v>7188986.7850026032</v>
      </c>
      <c r="R1326" s="4">
        <v>0</v>
      </c>
      <c r="S1326" s="4">
        <v>0</v>
      </c>
      <c r="T1326" s="4">
        <v>7928872.9915230004</v>
      </c>
      <c r="U1326" s="4">
        <v>6909802.8321869671</v>
      </c>
    </row>
    <row r="1327" spans="1:21" x14ac:dyDescent="0.25">
      <c r="A1327" s="3" t="s">
        <v>1521</v>
      </c>
      <c r="B1327" s="3" t="s">
        <v>728</v>
      </c>
      <c r="C1327" s="3" t="s">
        <v>1520</v>
      </c>
      <c r="D1327" s="3" t="s">
        <v>1461</v>
      </c>
      <c r="E1327" s="2" t="s">
        <v>1532</v>
      </c>
      <c r="F1327" t="s">
        <v>1969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</row>
    <row r="1328" spans="1:21" x14ac:dyDescent="0.25">
      <c r="A1328" s="3" t="s">
        <v>1521</v>
      </c>
      <c r="B1328" s="3" t="s">
        <v>728</v>
      </c>
      <c r="C1328" s="3" t="s">
        <v>1520</v>
      </c>
      <c r="D1328" s="3" t="s">
        <v>1461</v>
      </c>
      <c r="E1328" s="2" t="s">
        <v>1533</v>
      </c>
      <c r="F1328" t="s">
        <v>1970</v>
      </c>
      <c r="G1328" s="4">
        <v>17500000</v>
      </c>
      <c r="H1328" s="4">
        <v>18409817.020040661</v>
      </c>
      <c r="I1328" s="4">
        <v>20200000</v>
      </c>
      <c r="J1328" s="4">
        <v>20200000</v>
      </c>
      <c r="K1328" s="4">
        <v>20200000</v>
      </c>
      <c r="L1328" s="4">
        <v>19219790.675547097</v>
      </c>
      <c r="M1328" s="4">
        <v>0</v>
      </c>
      <c r="N1328" s="4">
        <v>0</v>
      </c>
      <c r="O1328" s="4">
        <v>0</v>
      </c>
      <c r="P1328" s="4">
        <v>20200000</v>
      </c>
      <c r="Q1328" s="4">
        <v>18131877.995799147</v>
      </c>
      <c r="R1328" s="4">
        <v>0</v>
      </c>
      <c r="S1328" s="4">
        <v>0</v>
      </c>
      <c r="T1328" s="4">
        <v>20200000</v>
      </c>
      <c r="U1328" s="4">
        <v>17603765.044465192</v>
      </c>
    </row>
    <row r="1329" spans="1:21" x14ac:dyDescent="0.25">
      <c r="A1329" s="3" t="s">
        <v>1521</v>
      </c>
      <c r="B1329" s="3" t="s">
        <v>728</v>
      </c>
      <c r="C1329" s="3" t="s">
        <v>1520</v>
      </c>
      <c r="D1329" s="3" t="s">
        <v>1461</v>
      </c>
      <c r="E1329" s="2" t="s">
        <v>1534</v>
      </c>
      <c r="F1329" t="s">
        <v>1971</v>
      </c>
      <c r="G1329" s="4">
        <v>141397267</v>
      </c>
      <c r="H1329" s="4">
        <v>148748446.43450478</v>
      </c>
      <c r="I1329" s="4">
        <v>166323974</v>
      </c>
      <c r="J1329" s="4">
        <v>166323974</v>
      </c>
      <c r="K1329" s="4">
        <v>149691576.59999999</v>
      </c>
      <c r="L1329" s="4">
        <v>142427760.7992388</v>
      </c>
      <c r="M1329" s="4">
        <v>0</v>
      </c>
      <c r="N1329" s="4">
        <v>0</v>
      </c>
      <c r="O1329" s="4">
        <v>0</v>
      </c>
      <c r="P1329" s="4">
        <v>154526614.52418</v>
      </c>
      <c r="Q1329" s="4">
        <v>138705827.80476815</v>
      </c>
      <c r="R1329" s="4">
        <v>0</v>
      </c>
      <c r="S1329" s="4">
        <v>0</v>
      </c>
      <c r="T1329" s="4">
        <v>159162412.959905</v>
      </c>
      <c r="U1329" s="4">
        <v>138705827.80476779</v>
      </c>
    </row>
    <row r="1330" spans="1:21" x14ac:dyDescent="0.25">
      <c r="A1330" s="3" t="s">
        <v>1521</v>
      </c>
      <c r="B1330" s="3" t="s">
        <v>728</v>
      </c>
      <c r="C1330" s="3" t="s">
        <v>1520</v>
      </c>
      <c r="D1330" s="3" t="s">
        <v>1461</v>
      </c>
      <c r="E1330" s="2" t="s">
        <v>1535</v>
      </c>
      <c r="F1330" t="s">
        <v>1972</v>
      </c>
      <c r="G1330" s="4">
        <v>2381088393</v>
      </c>
      <c r="H1330" s="4">
        <v>2504880092.7812953</v>
      </c>
      <c r="I1330" s="4">
        <v>2854615766</v>
      </c>
      <c r="J1330" s="4">
        <v>2854615766</v>
      </c>
      <c r="K1330" s="4">
        <v>3003055785.8319998</v>
      </c>
      <c r="L1330" s="4">
        <v>2857331860.9248333</v>
      </c>
      <c r="M1330" s="4">
        <v>33753058246</v>
      </c>
      <c r="N1330" s="4">
        <v>33753058246</v>
      </c>
      <c r="O1330" s="4">
        <v>32115183868.69648</v>
      </c>
      <c r="P1330" s="4">
        <v>3100054487.7143698</v>
      </c>
      <c r="Q1330" s="4">
        <v>2782663849.0874548</v>
      </c>
      <c r="R1330" s="4">
        <v>0</v>
      </c>
      <c r="S1330" s="4">
        <v>0</v>
      </c>
      <c r="T1330" s="4">
        <v>3193056122.3458099</v>
      </c>
      <c r="U1330" s="4">
        <v>2782663849.0874624</v>
      </c>
    </row>
    <row r="1331" spans="1:21" x14ac:dyDescent="0.25">
      <c r="A1331" s="3" t="s">
        <v>1521</v>
      </c>
      <c r="B1331" s="3" t="s">
        <v>728</v>
      </c>
      <c r="C1331" s="3" t="s">
        <v>1520</v>
      </c>
      <c r="D1331" s="3" t="s">
        <v>1461</v>
      </c>
      <c r="E1331" s="2" t="s">
        <v>1536</v>
      </c>
      <c r="F1331" t="s">
        <v>1973</v>
      </c>
      <c r="G1331" s="4">
        <v>36518419</v>
      </c>
      <c r="H1331" s="4">
        <v>38416994.951495789</v>
      </c>
      <c r="I1331" s="4">
        <v>35789426</v>
      </c>
      <c r="J1331" s="4">
        <v>35789426</v>
      </c>
      <c r="K1331" s="4">
        <v>30421012.100000001</v>
      </c>
      <c r="L1331" s="4">
        <v>28944825.975261655</v>
      </c>
      <c r="M1331" s="4">
        <v>39981456</v>
      </c>
      <c r="N1331" s="4">
        <v>0</v>
      </c>
      <c r="O1331" s="4">
        <v>38041347.288296856</v>
      </c>
      <c r="P1331" s="4">
        <v>25857860.285</v>
      </c>
      <c r="Q1331" s="4">
        <v>23210473.659407929</v>
      </c>
      <c r="R1331" s="4">
        <v>0</v>
      </c>
      <c r="S1331" s="4">
        <v>0</v>
      </c>
      <c r="T1331" s="4">
        <v>21979181.242249999</v>
      </c>
      <c r="U1331" s="4">
        <v>19154274.379123047</v>
      </c>
    </row>
    <row r="1332" spans="1:21" x14ac:dyDescent="0.25">
      <c r="A1332" s="3" t="s">
        <v>1521</v>
      </c>
      <c r="B1332" s="3" t="s">
        <v>728</v>
      </c>
      <c r="C1332" s="3" t="s">
        <v>1520</v>
      </c>
      <c r="D1332" s="3" t="s">
        <v>1461</v>
      </c>
      <c r="E1332" s="2" t="s">
        <v>1537</v>
      </c>
      <c r="F1332" t="s">
        <v>1974</v>
      </c>
      <c r="G1332" s="4">
        <v>88451323</v>
      </c>
      <c r="H1332" s="4">
        <v>93049866.949172229</v>
      </c>
      <c r="I1332" s="4">
        <v>35789426</v>
      </c>
      <c r="J1332" s="4">
        <v>35789426</v>
      </c>
      <c r="K1332" s="4">
        <v>35431531.740000002</v>
      </c>
      <c r="L1332" s="4">
        <v>33712209.077069461</v>
      </c>
      <c r="M1332" s="4">
        <v>91567452</v>
      </c>
      <c r="N1332" s="4">
        <v>0</v>
      </c>
      <c r="O1332" s="4">
        <v>87124121.788772598</v>
      </c>
      <c r="P1332" s="4">
        <v>35077216.422600001</v>
      </c>
      <c r="Q1332" s="4">
        <v>31485931.119149774</v>
      </c>
      <c r="R1332" s="4">
        <v>0</v>
      </c>
      <c r="S1332" s="4">
        <v>0</v>
      </c>
      <c r="T1332" s="4">
        <v>34726444.258373998</v>
      </c>
      <c r="U1332" s="4">
        <v>30263176.512580849</v>
      </c>
    </row>
    <row r="1333" spans="1:21" x14ac:dyDescent="0.25">
      <c r="A1333" s="3" t="s">
        <v>1521</v>
      </c>
      <c r="B1333" s="3" t="s">
        <v>728</v>
      </c>
      <c r="C1333" s="3" t="s">
        <v>1520</v>
      </c>
      <c r="D1333" s="3" t="s">
        <v>1461</v>
      </c>
      <c r="E1333" s="2" t="s">
        <v>1538</v>
      </c>
      <c r="F1333" t="s">
        <v>1975</v>
      </c>
      <c r="G1333" s="4">
        <v>134198737</v>
      </c>
      <c r="H1333" s="4">
        <v>141175668.14231774</v>
      </c>
      <c r="I1333" s="4">
        <v>307338028</v>
      </c>
      <c r="J1333" s="4">
        <v>307338028</v>
      </c>
      <c r="K1333" s="4">
        <v>298117887.16000003</v>
      </c>
      <c r="L1333" s="4">
        <v>283651652.86393911</v>
      </c>
      <c r="M1333" s="4">
        <v>170761611</v>
      </c>
      <c r="N1333" s="4">
        <v>0</v>
      </c>
      <c r="O1333" s="4">
        <v>162475367.26926735</v>
      </c>
      <c r="P1333" s="4">
        <v>289174350.54519999</v>
      </c>
      <c r="Q1333" s="4">
        <v>259568021.96039709</v>
      </c>
      <c r="R1333" s="4">
        <v>0</v>
      </c>
      <c r="S1333" s="4">
        <v>0</v>
      </c>
      <c r="T1333" s="4">
        <v>280499120.028844</v>
      </c>
      <c r="U1333" s="4">
        <v>244447554.66173318</v>
      </c>
    </row>
    <row r="1334" spans="1:21" x14ac:dyDescent="0.25">
      <c r="A1334" s="3" t="s">
        <v>1541</v>
      </c>
      <c r="B1334" s="3" t="s">
        <v>728</v>
      </c>
      <c r="C1334" s="3" t="s">
        <v>1540</v>
      </c>
      <c r="D1334" s="3" t="s">
        <v>1461</v>
      </c>
      <c r="E1334" s="2" t="s">
        <v>1539</v>
      </c>
      <c r="F1334" t="s">
        <v>1958</v>
      </c>
      <c r="G1334" s="4"/>
      <c r="H1334" s="4"/>
      <c r="I1334" s="4"/>
      <c r="J1334" s="4"/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</row>
    <row r="1335" spans="1:21" x14ac:dyDescent="0.25">
      <c r="A1335" s="3" t="s">
        <v>1541</v>
      </c>
      <c r="B1335" s="3" t="s">
        <v>728</v>
      </c>
      <c r="C1335" s="3" t="s">
        <v>1540</v>
      </c>
      <c r="D1335" s="3" t="s">
        <v>1461</v>
      </c>
      <c r="E1335" s="2" t="s">
        <v>1542</v>
      </c>
      <c r="F1335" t="s">
        <v>1959</v>
      </c>
      <c r="G1335" s="4"/>
      <c r="H1335" s="4"/>
      <c r="I1335" s="4"/>
      <c r="J1335" s="4"/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</row>
    <row r="1336" spans="1:21" x14ac:dyDescent="0.25">
      <c r="A1336" s="3" t="s">
        <v>1541</v>
      </c>
      <c r="B1336" s="3" t="s">
        <v>728</v>
      </c>
      <c r="C1336" s="3" t="s">
        <v>1540</v>
      </c>
      <c r="D1336" s="3" t="s">
        <v>1461</v>
      </c>
      <c r="E1336" s="2" t="s">
        <v>1543</v>
      </c>
      <c r="F1336" t="s">
        <v>1960</v>
      </c>
      <c r="G1336" s="4"/>
      <c r="H1336" s="4"/>
      <c r="I1336" s="4"/>
      <c r="J1336" s="4"/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</row>
    <row r="1337" spans="1:21" x14ac:dyDescent="0.25">
      <c r="A1337" s="3" t="s">
        <v>1541</v>
      </c>
      <c r="B1337" s="3" t="s">
        <v>728</v>
      </c>
      <c r="C1337" s="3" t="s">
        <v>1540</v>
      </c>
      <c r="D1337" s="3" t="s">
        <v>1461</v>
      </c>
      <c r="E1337" s="2" t="s">
        <v>1544</v>
      </c>
      <c r="F1337" t="s">
        <v>1961</v>
      </c>
      <c r="G1337" s="4"/>
      <c r="H1337" s="4"/>
      <c r="I1337" s="4"/>
      <c r="J1337" s="4"/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</row>
    <row r="1338" spans="1:21" x14ac:dyDescent="0.25">
      <c r="A1338" s="3" t="s">
        <v>1541</v>
      </c>
      <c r="B1338" s="3" t="s">
        <v>728</v>
      </c>
      <c r="C1338" s="3" t="s">
        <v>1540</v>
      </c>
      <c r="D1338" s="3" t="s">
        <v>1461</v>
      </c>
      <c r="E1338" s="2" t="s">
        <v>1545</v>
      </c>
      <c r="F1338" t="s">
        <v>1962</v>
      </c>
      <c r="G1338" s="4"/>
      <c r="H1338" s="4"/>
      <c r="I1338" s="4"/>
      <c r="J1338" s="4"/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</row>
    <row r="1339" spans="1:21" x14ac:dyDescent="0.25">
      <c r="A1339" s="3" t="s">
        <v>1541</v>
      </c>
      <c r="B1339" s="3" t="s">
        <v>728</v>
      </c>
      <c r="C1339" s="3" t="s">
        <v>1540</v>
      </c>
      <c r="D1339" s="3" t="s">
        <v>1461</v>
      </c>
      <c r="E1339" s="2" t="s">
        <v>1546</v>
      </c>
      <c r="F1339" t="s">
        <v>1963</v>
      </c>
      <c r="G1339" s="4"/>
      <c r="H1339" s="4"/>
      <c r="I1339" s="4"/>
      <c r="J1339" s="4"/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</row>
    <row r="1340" spans="1:21" x14ac:dyDescent="0.25">
      <c r="A1340" s="3" t="s">
        <v>1541</v>
      </c>
      <c r="B1340" s="3" t="s">
        <v>728</v>
      </c>
      <c r="C1340" s="3" t="s">
        <v>1540</v>
      </c>
      <c r="D1340" s="3" t="s">
        <v>1461</v>
      </c>
      <c r="E1340" s="2" t="s">
        <v>1547</v>
      </c>
      <c r="F1340" t="s">
        <v>1964</v>
      </c>
      <c r="G1340" s="4"/>
      <c r="H1340" s="4"/>
      <c r="I1340" s="4"/>
      <c r="J1340" s="4"/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</row>
    <row r="1341" spans="1:21" x14ac:dyDescent="0.25">
      <c r="A1341" s="3" t="s">
        <v>1541</v>
      </c>
      <c r="B1341" s="3" t="s">
        <v>728</v>
      </c>
      <c r="C1341" s="3" t="s">
        <v>1540</v>
      </c>
      <c r="D1341" s="3" t="s">
        <v>1461</v>
      </c>
      <c r="E1341" s="2" t="s">
        <v>1548</v>
      </c>
      <c r="F1341" t="s">
        <v>1965</v>
      </c>
      <c r="G1341" s="4"/>
      <c r="H1341" s="4"/>
      <c r="I1341" s="4"/>
      <c r="J1341" s="4"/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</row>
    <row r="1342" spans="1:21" x14ac:dyDescent="0.25">
      <c r="A1342" s="3" t="s">
        <v>1541</v>
      </c>
      <c r="B1342" s="3" t="s">
        <v>728</v>
      </c>
      <c r="C1342" s="3" t="s">
        <v>1540</v>
      </c>
      <c r="D1342" s="3" t="s">
        <v>1461</v>
      </c>
      <c r="E1342" s="2" t="s">
        <v>1549</v>
      </c>
      <c r="F1342" t="s">
        <v>1966</v>
      </c>
      <c r="G1342" s="4"/>
      <c r="H1342" s="4"/>
      <c r="I1342" s="4"/>
      <c r="J1342" s="4"/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</row>
    <row r="1343" spans="1:21" x14ac:dyDescent="0.25">
      <c r="A1343" s="3" t="s">
        <v>1541</v>
      </c>
      <c r="B1343" s="3" t="s">
        <v>728</v>
      </c>
      <c r="C1343" s="3" t="s">
        <v>1540</v>
      </c>
      <c r="D1343" s="3" t="s">
        <v>1461</v>
      </c>
      <c r="E1343" s="2" t="s">
        <v>1550</v>
      </c>
      <c r="F1343" t="s">
        <v>1967</v>
      </c>
      <c r="G1343" s="4"/>
      <c r="H1343" s="4"/>
      <c r="I1343" s="4"/>
      <c r="J1343" s="4"/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</row>
    <row r="1344" spans="1:21" x14ac:dyDescent="0.25">
      <c r="A1344" s="3" t="s">
        <v>1541</v>
      </c>
      <c r="B1344" s="3" t="s">
        <v>728</v>
      </c>
      <c r="C1344" s="3" t="s">
        <v>1540</v>
      </c>
      <c r="D1344" s="3" t="s">
        <v>1461</v>
      </c>
      <c r="E1344" s="2" t="s">
        <v>1551</v>
      </c>
      <c r="F1344" t="s">
        <v>1968</v>
      </c>
      <c r="G1344" s="4"/>
      <c r="H1344" s="4"/>
      <c r="I1344" s="4"/>
      <c r="J1344" s="4"/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</row>
    <row r="1345" spans="1:21" x14ac:dyDescent="0.25">
      <c r="A1345" s="3" t="s">
        <v>1541</v>
      </c>
      <c r="B1345" s="3" t="s">
        <v>728</v>
      </c>
      <c r="C1345" s="3" t="s">
        <v>1540</v>
      </c>
      <c r="D1345" s="3" t="s">
        <v>1461</v>
      </c>
      <c r="E1345" s="2" t="s">
        <v>1552</v>
      </c>
      <c r="F1345" t="s">
        <v>1969</v>
      </c>
      <c r="G1345" s="4"/>
      <c r="H1345" s="4"/>
      <c r="I1345" s="4"/>
      <c r="J1345" s="4"/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</row>
    <row r="1346" spans="1:21" x14ac:dyDescent="0.25">
      <c r="A1346" s="3" t="s">
        <v>1541</v>
      </c>
      <c r="B1346" s="3" t="s">
        <v>728</v>
      </c>
      <c r="C1346" s="3" t="s">
        <v>1540</v>
      </c>
      <c r="D1346" s="3" t="s">
        <v>1461</v>
      </c>
      <c r="E1346" s="2" t="s">
        <v>1553</v>
      </c>
      <c r="F1346" t="s">
        <v>1970</v>
      </c>
      <c r="G1346" s="4"/>
      <c r="H1346" s="4"/>
      <c r="I1346" s="4"/>
      <c r="J1346" s="4"/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</row>
    <row r="1347" spans="1:21" x14ac:dyDescent="0.25">
      <c r="A1347" s="3" t="s">
        <v>1541</v>
      </c>
      <c r="B1347" s="3" t="s">
        <v>728</v>
      </c>
      <c r="C1347" s="3" t="s">
        <v>1540</v>
      </c>
      <c r="D1347" s="3" t="s">
        <v>1461</v>
      </c>
      <c r="E1347" s="2" t="s">
        <v>1554</v>
      </c>
      <c r="F1347" t="s">
        <v>1971</v>
      </c>
      <c r="G1347" s="4"/>
      <c r="H1347" s="4"/>
      <c r="I1347" s="4"/>
      <c r="J1347" s="4"/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</row>
    <row r="1348" spans="1:21" x14ac:dyDescent="0.25">
      <c r="A1348" s="3" t="s">
        <v>1541</v>
      </c>
      <c r="B1348" s="3" t="s">
        <v>728</v>
      </c>
      <c r="C1348" s="3" t="s">
        <v>1540</v>
      </c>
      <c r="D1348" s="3" t="s">
        <v>1461</v>
      </c>
      <c r="E1348" s="2" t="s">
        <v>1555</v>
      </c>
      <c r="F1348" t="s">
        <v>1972</v>
      </c>
      <c r="G1348" s="4"/>
      <c r="H1348" s="4"/>
      <c r="I1348" s="4"/>
      <c r="J1348" s="4"/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</row>
    <row r="1349" spans="1:21" x14ac:dyDescent="0.25">
      <c r="A1349" s="3" t="s">
        <v>1541</v>
      </c>
      <c r="B1349" s="3" t="s">
        <v>728</v>
      </c>
      <c r="C1349" s="3" t="s">
        <v>1540</v>
      </c>
      <c r="D1349" s="3" t="s">
        <v>1461</v>
      </c>
      <c r="E1349" s="2" t="s">
        <v>1556</v>
      </c>
      <c r="F1349" t="s">
        <v>1973</v>
      </c>
      <c r="G1349" s="4"/>
      <c r="H1349" s="4"/>
      <c r="I1349" s="4"/>
      <c r="J1349" s="4"/>
      <c r="K1349" s="4">
        <v>0</v>
      </c>
      <c r="L1349" s="4">
        <v>0</v>
      </c>
      <c r="M1349" s="4">
        <v>3621230297</v>
      </c>
      <c r="N1349" s="4">
        <v>0</v>
      </c>
      <c r="O1349" s="4">
        <v>3445509321.5984774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</row>
    <row r="1350" spans="1:21" x14ac:dyDescent="0.25">
      <c r="A1350" s="3" t="s">
        <v>1541</v>
      </c>
      <c r="B1350" s="3" t="s">
        <v>728</v>
      </c>
      <c r="C1350" s="3" t="s">
        <v>1540</v>
      </c>
      <c r="D1350" s="3" t="s">
        <v>1461</v>
      </c>
      <c r="E1350" s="2" t="s">
        <v>1557</v>
      </c>
      <c r="F1350" t="s">
        <v>1974</v>
      </c>
      <c r="G1350" s="4"/>
      <c r="H1350" s="4"/>
      <c r="I1350" s="4"/>
      <c r="J1350" s="4"/>
      <c r="K1350" s="4">
        <v>0</v>
      </c>
      <c r="L1350" s="4">
        <v>0</v>
      </c>
      <c r="M1350" s="4">
        <v>21897793</v>
      </c>
      <c r="N1350" s="4">
        <v>0</v>
      </c>
      <c r="O1350" s="4">
        <v>20835197.90675547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</row>
    <row r="1351" spans="1:21" x14ac:dyDescent="0.25">
      <c r="A1351" s="3" t="s">
        <v>1541</v>
      </c>
      <c r="B1351" s="3" t="s">
        <v>728</v>
      </c>
      <c r="C1351" s="3" t="s">
        <v>1540</v>
      </c>
      <c r="D1351" s="3" t="s">
        <v>1461</v>
      </c>
      <c r="E1351" s="2" t="s">
        <v>1558</v>
      </c>
      <c r="F1351" t="s">
        <v>1975</v>
      </c>
      <c r="G1351" s="4"/>
      <c r="H1351" s="4"/>
      <c r="I1351" s="4"/>
      <c r="J1351" s="4"/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</row>
    <row r="1352" spans="1:21" x14ac:dyDescent="0.25">
      <c r="A1352" s="3" t="s">
        <v>1561</v>
      </c>
      <c r="B1352" s="3" t="s">
        <v>728</v>
      </c>
      <c r="C1352" s="3" t="s">
        <v>1560</v>
      </c>
      <c r="D1352" s="3" t="s">
        <v>1461</v>
      </c>
      <c r="E1352" s="2" t="s">
        <v>1559</v>
      </c>
      <c r="F1352" t="s">
        <v>1958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</row>
    <row r="1353" spans="1:21" x14ac:dyDescent="0.25">
      <c r="A1353" s="3" t="s">
        <v>1561</v>
      </c>
      <c r="B1353" s="3" t="s">
        <v>728</v>
      </c>
      <c r="C1353" s="3" t="s">
        <v>1560</v>
      </c>
      <c r="D1353" s="3" t="s">
        <v>1461</v>
      </c>
      <c r="E1353" s="2" t="s">
        <v>1562</v>
      </c>
      <c r="F1353" t="s">
        <v>1959</v>
      </c>
      <c r="G1353" s="4">
        <v>757008589</v>
      </c>
      <c r="H1353" s="4">
        <v>796365120.34795225</v>
      </c>
      <c r="I1353" s="4">
        <v>544568727</v>
      </c>
      <c r="J1353" s="4">
        <v>544568727</v>
      </c>
      <c r="K1353" s="4">
        <v>544568727</v>
      </c>
      <c r="L1353" s="4">
        <v>518143412.9400571</v>
      </c>
      <c r="M1353" s="4">
        <v>0</v>
      </c>
      <c r="N1353" s="4">
        <v>0</v>
      </c>
      <c r="O1353" s="4">
        <v>0</v>
      </c>
      <c r="P1353" s="4">
        <v>544568727</v>
      </c>
      <c r="Q1353" s="4">
        <v>488814540.50948781</v>
      </c>
      <c r="R1353" s="4">
        <v>0</v>
      </c>
      <c r="S1353" s="4">
        <v>0</v>
      </c>
      <c r="T1353" s="4">
        <v>544568727</v>
      </c>
      <c r="U1353" s="4">
        <v>474577223.79561919</v>
      </c>
    </row>
    <row r="1354" spans="1:21" x14ac:dyDescent="0.25">
      <c r="A1354" s="3" t="s">
        <v>1561</v>
      </c>
      <c r="B1354" s="3" t="s">
        <v>728</v>
      </c>
      <c r="C1354" s="3" t="s">
        <v>1560</v>
      </c>
      <c r="D1354" s="3" t="s">
        <v>1461</v>
      </c>
      <c r="E1354" s="2" t="s">
        <v>1563</v>
      </c>
      <c r="F1354" t="s">
        <v>1960</v>
      </c>
      <c r="G1354" s="4">
        <v>6109532279</v>
      </c>
      <c r="H1354" s="4">
        <v>6427164076.2526865</v>
      </c>
      <c r="I1354" s="4">
        <v>6982882199</v>
      </c>
      <c r="J1354" s="4">
        <v>6982882199</v>
      </c>
      <c r="K1354" s="4">
        <v>6982882199</v>
      </c>
      <c r="L1354" s="4">
        <v>6644036345.3853474</v>
      </c>
      <c r="M1354" s="4">
        <v>0</v>
      </c>
      <c r="N1354" s="4">
        <v>0</v>
      </c>
      <c r="O1354" s="4">
        <v>0</v>
      </c>
      <c r="P1354" s="4">
        <v>6982882199</v>
      </c>
      <c r="Q1354" s="4">
        <v>6267958816.4012709</v>
      </c>
      <c r="R1354" s="4">
        <v>0</v>
      </c>
      <c r="S1354" s="4">
        <v>0</v>
      </c>
      <c r="T1354" s="4">
        <v>6982882199</v>
      </c>
      <c r="U1354" s="4">
        <v>6085396909.1274471</v>
      </c>
    </row>
    <row r="1355" spans="1:21" x14ac:dyDescent="0.25">
      <c r="A1355" s="3" t="s">
        <v>1561</v>
      </c>
      <c r="B1355" s="3" t="s">
        <v>728</v>
      </c>
      <c r="C1355" s="3" t="s">
        <v>1560</v>
      </c>
      <c r="D1355" s="3" t="s">
        <v>1461</v>
      </c>
      <c r="E1355" s="2" t="s">
        <v>1564</v>
      </c>
      <c r="F1355" t="s">
        <v>1961</v>
      </c>
      <c r="G1355" s="4">
        <v>263053151</v>
      </c>
      <c r="H1355" s="4">
        <v>276729164.36886436</v>
      </c>
      <c r="I1355" s="4">
        <v>197837403</v>
      </c>
      <c r="J1355" s="4">
        <v>197837403</v>
      </c>
      <c r="K1355" s="4">
        <v>197837403</v>
      </c>
      <c r="L1355" s="4">
        <v>188237300.66603234</v>
      </c>
      <c r="M1355" s="4">
        <v>0</v>
      </c>
      <c r="N1355" s="4">
        <v>0</v>
      </c>
      <c r="O1355" s="4">
        <v>0</v>
      </c>
      <c r="P1355" s="4">
        <v>197837403</v>
      </c>
      <c r="Q1355" s="4">
        <v>177582359.11889842</v>
      </c>
      <c r="R1355" s="4">
        <v>0</v>
      </c>
      <c r="S1355" s="4">
        <v>0</v>
      </c>
      <c r="T1355" s="4">
        <v>197837403</v>
      </c>
      <c r="U1355" s="4">
        <v>172410057.39698875</v>
      </c>
    </row>
    <row r="1356" spans="1:21" x14ac:dyDescent="0.25">
      <c r="A1356" s="3" t="s">
        <v>1561</v>
      </c>
      <c r="B1356" s="3" t="s">
        <v>728</v>
      </c>
      <c r="C1356" s="3" t="s">
        <v>1560</v>
      </c>
      <c r="D1356" s="3" t="s">
        <v>1461</v>
      </c>
      <c r="E1356" s="2" t="s">
        <v>1565</v>
      </c>
      <c r="F1356" t="s">
        <v>1962</v>
      </c>
      <c r="G1356" s="4"/>
      <c r="H1356" s="4"/>
      <c r="I1356" s="4"/>
      <c r="J1356" s="4"/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</row>
    <row r="1357" spans="1:21" x14ac:dyDescent="0.25">
      <c r="A1357" s="3" t="s">
        <v>1561</v>
      </c>
      <c r="B1357" s="3" t="s">
        <v>728</v>
      </c>
      <c r="C1357" s="3" t="s">
        <v>1560</v>
      </c>
      <c r="D1357" s="3" t="s">
        <v>1461</v>
      </c>
      <c r="E1357" s="2" t="s">
        <v>1566</v>
      </c>
      <c r="F1357" t="s">
        <v>1963</v>
      </c>
      <c r="G1357" s="4">
        <v>1808081391</v>
      </c>
      <c r="H1357" s="4">
        <v>1902082718.0371768</v>
      </c>
      <c r="I1357" s="4">
        <v>2181609430</v>
      </c>
      <c r="J1357" s="4">
        <v>2181609430</v>
      </c>
      <c r="K1357" s="4">
        <v>2159793335.6999998</v>
      </c>
      <c r="L1357" s="4">
        <v>2054988901.7126544</v>
      </c>
      <c r="M1357" s="4">
        <v>0</v>
      </c>
      <c r="N1357" s="4">
        <v>0</v>
      </c>
      <c r="O1357" s="4">
        <v>0</v>
      </c>
      <c r="P1357" s="4">
        <v>2094999535.6289999</v>
      </c>
      <c r="Q1357" s="4">
        <v>1880508711.9445989</v>
      </c>
      <c r="R1357" s="4">
        <v>0</v>
      </c>
      <c r="S1357" s="4">
        <v>0</v>
      </c>
      <c r="T1357" s="4">
        <v>2032149549.5601299</v>
      </c>
      <c r="U1357" s="4">
        <v>1770964515.132292</v>
      </c>
    </row>
    <row r="1358" spans="1:21" x14ac:dyDescent="0.25">
      <c r="A1358" s="3" t="s">
        <v>1561</v>
      </c>
      <c r="B1358" s="3" t="s">
        <v>728</v>
      </c>
      <c r="C1358" s="3" t="s">
        <v>1560</v>
      </c>
      <c r="D1358" s="3" t="s">
        <v>1461</v>
      </c>
      <c r="E1358" s="2" t="s">
        <v>1567</v>
      </c>
      <c r="F1358" t="s">
        <v>1964</v>
      </c>
      <c r="G1358" s="4">
        <v>11805983404</v>
      </c>
      <c r="H1358" s="4">
        <v>12419771097.672958</v>
      </c>
      <c r="I1358" s="4">
        <v>12642223838</v>
      </c>
      <c r="J1358" s="4">
        <v>12642223838</v>
      </c>
      <c r="K1358" s="4">
        <v>13743361534.289801</v>
      </c>
      <c r="L1358" s="4">
        <v>13076461973.634443</v>
      </c>
      <c r="M1358" s="4">
        <v>0</v>
      </c>
      <c r="N1358" s="4">
        <v>0</v>
      </c>
      <c r="O1358" s="4">
        <v>0</v>
      </c>
      <c r="P1358" s="4">
        <v>14155662380.318501</v>
      </c>
      <c r="Q1358" s="4">
        <v>12706373427.210833</v>
      </c>
      <c r="R1358" s="4">
        <v>0</v>
      </c>
      <c r="S1358" s="4">
        <v>0</v>
      </c>
      <c r="T1358" s="4">
        <v>14580332251.7281</v>
      </c>
      <c r="U1358" s="4">
        <v>12706373427.210871</v>
      </c>
    </row>
    <row r="1359" spans="1:21" x14ac:dyDescent="0.25">
      <c r="A1359" s="3" t="s">
        <v>1561</v>
      </c>
      <c r="B1359" s="3" t="s">
        <v>728</v>
      </c>
      <c r="C1359" s="3" t="s">
        <v>1560</v>
      </c>
      <c r="D1359" s="3" t="s">
        <v>1461</v>
      </c>
      <c r="E1359" s="2" t="s">
        <v>1568</v>
      </c>
      <c r="F1359" t="s">
        <v>1965</v>
      </c>
      <c r="G1359" s="4">
        <v>4431999990</v>
      </c>
      <c r="H1359" s="4">
        <v>4662417648.4984026</v>
      </c>
      <c r="I1359" s="4">
        <v>341999997</v>
      </c>
      <c r="J1359" s="4">
        <v>341999997</v>
      </c>
      <c r="K1359" s="4">
        <v>341999997</v>
      </c>
      <c r="L1359" s="4">
        <v>325404373.92959088</v>
      </c>
      <c r="M1359" s="4">
        <v>0</v>
      </c>
      <c r="N1359" s="4">
        <v>0</v>
      </c>
      <c r="O1359" s="4">
        <v>0</v>
      </c>
      <c r="P1359" s="4">
        <v>341999997</v>
      </c>
      <c r="Q1359" s="4">
        <v>306985258.4241423</v>
      </c>
      <c r="R1359" s="4">
        <v>0</v>
      </c>
      <c r="S1359" s="4">
        <v>0</v>
      </c>
      <c r="T1359" s="4">
        <v>341999997</v>
      </c>
      <c r="U1359" s="4">
        <v>298043940.21761388</v>
      </c>
    </row>
    <row r="1360" spans="1:21" x14ac:dyDescent="0.25">
      <c r="A1360" s="3" t="s">
        <v>1561</v>
      </c>
      <c r="B1360" s="3" t="s">
        <v>728</v>
      </c>
      <c r="C1360" s="3" t="s">
        <v>1560</v>
      </c>
      <c r="D1360" s="3" t="s">
        <v>1461</v>
      </c>
      <c r="E1360" s="2" t="s">
        <v>1569</v>
      </c>
      <c r="F1360" t="s">
        <v>1966</v>
      </c>
      <c r="G1360" s="4"/>
      <c r="H1360" s="4"/>
      <c r="I1360" s="4"/>
      <c r="J1360" s="4"/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</row>
    <row r="1361" spans="1:21" x14ac:dyDescent="0.25">
      <c r="A1361" s="3" t="s">
        <v>1561</v>
      </c>
      <c r="B1361" s="3" t="s">
        <v>728</v>
      </c>
      <c r="C1361" s="3" t="s">
        <v>1560</v>
      </c>
      <c r="D1361" s="3" t="s">
        <v>1461</v>
      </c>
      <c r="E1361" s="2" t="s">
        <v>1570</v>
      </c>
      <c r="F1361" t="s">
        <v>1967</v>
      </c>
      <c r="G1361" s="4">
        <v>1915825</v>
      </c>
      <c r="H1361" s="4">
        <v>2015427.8681382514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</row>
    <row r="1362" spans="1:21" x14ac:dyDescent="0.25">
      <c r="A1362" s="3" t="s">
        <v>1561</v>
      </c>
      <c r="B1362" s="3" t="s">
        <v>728</v>
      </c>
      <c r="C1362" s="3" t="s">
        <v>1560</v>
      </c>
      <c r="D1362" s="3" t="s">
        <v>1461</v>
      </c>
      <c r="E1362" s="2" t="s">
        <v>1571</v>
      </c>
      <c r="F1362" t="s">
        <v>1968</v>
      </c>
      <c r="G1362" s="4">
        <v>169954417</v>
      </c>
      <c r="H1362" s="4">
        <v>178790269.64101073</v>
      </c>
      <c r="I1362" s="4">
        <v>162129789</v>
      </c>
      <c r="J1362" s="4">
        <v>162129789</v>
      </c>
      <c r="K1362" s="4">
        <v>162129789</v>
      </c>
      <c r="L1362" s="4">
        <v>154262406.27973357</v>
      </c>
      <c r="M1362" s="4">
        <v>0</v>
      </c>
      <c r="N1362" s="4">
        <v>0</v>
      </c>
      <c r="O1362" s="4">
        <v>0</v>
      </c>
      <c r="P1362" s="4">
        <v>162129789</v>
      </c>
      <c r="Q1362" s="4">
        <v>145530571.9620128</v>
      </c>
      <c r="R1362" s="4">
        <v>0</v>
      </c>
      <c r="S1362" s="4">
        <v>0</v>
      </c>
      <c r="T1362" s="4">
        <v>162129789</v>
      </c>
      <c r="U1362" s="4">
        <v>141291817.43884739</v>
      </c>
    </row>
    <row r="1363" spans="1:21" x14ac:dyDescent="0.25">
      <c r="A1363" s="3" t="s">
        <v>1561</v>
      </c>
      <c r="B1363" s="3" t="s">
        <v>728</v>
      </c>
      <c r="C1363" s="3" t="s">
        <v>1560</v>
      </c>
      <c r="D1363" s="3" t="s">
        <v>1461</v>
      </c>
      <c r="E1363" s="2" t="s">
        <v>1572</v>
      </c>
      <c r="F1363" t="s">
        <v>1969</v>
      </c>
      <c r="G1363" s="4">
        <v>3239984393</v>
      </c>
      <c r="H1363" s="4">
        <v>3408429704.1667147</v>
      </c>
      <c r="I1363" s="4">
        <v>1707069058</v>
      </c>
      <c r="J1363" s="4">
        <v>1707069058</v>
      </c>
      <c r="K1363" s="4">
        <v>1707069058</v>
      </c>
      <c r="L1363" s="4">
        <v>1624233166.5080874</v>
      </c>
      <c r="M1363" s="4">
        <v>0</v>
      </c>
      <c r="N1363" s="4">
        <v>0</v>
      </c>
      <c r="O1363" s="4">
        <v>0</v>
      </c>
      <c r="P1363" s="4">
        <v>1707069058</v>
      </c>
      <c r="Q1363" s="4">
        <v>1532295440.1019692</v>
      </c>
      <c r="R1363" s="4">
        <v>0</v>
      </c>
      <c r="S1363" s="4">
        <v>0</v>
      </c>
      <c r="T1363" s="4">
        <v>1707069058</v>
      </c>
      <c r="U1363" s="4">
        <v>1487665475.8271546</v>
      </c>
    </row>
    <row r="1364" spans="1:21" x14ac:dyDescent="0.25">
      <c r="A1364" s="3" t="s">
        <v>1561</v>
      </c>
      <c r="B1364" s="3" t="s">
        <v>728</v>
      </c>
      <c r="C1364" s="3" t="s">
        <v>1560</v>
      </c>
      <c r="D1364" s="3" t="s">
        <v>1461</v>
      </c>
      <c r="E1364" s="2" t="s">
        <v>1573</v>
      </c>
      <c r="F1364" t="s">
        <v>1970</v>
      </c>
      <c r="G1364" s="4">
        <v>756957726</v>
      </c>
      <c r="H1364" s="4">
        <v>796311613.00377572</v>
      </c>
      <c r="I1364" s="4">
        <v>652902123</v>
      </c>
      <c r="J1364" s="4">
        <v>652902123</v>
      </c>
      <c r="K1364" s="4">
        <v>652902123</v>
      </c>
      <c r="L1364" s="4">
        <v>621219907.70694578</v>
      </c>
      <c r="M1364" s="4">
        <v>0</v>
      </c>
      <c r="N1364" s="4">
        <v>0</v>
      </c>
      <c r="O1364" s="4">
        <v>0</v>
      </c>
      <c r="P1364" s="4">
        <v>652902123</v>
      </c>
      <c r="Q1364" s="4">
        <v>586056516.70466578</v>
      </c>
      <c r="R1364" s="4">
        <v>0</v>
      </c>
      <c r="S1364" s="4">
        <v>0</v>
      </c>
      <c r="T1364" s="4">
        <v>652902123</v>
      </c>
      <c r="U1364" s="4">
        <v>568986909.42200553</v>
      </c>
    </row>
    <row r="1365" spans="1:21" x14ac:dyDescent="0.25">
      <c r="A1365" s="3" t="s">
        <v>1561</v>
      </c>
      <c r="B1365" s="3" t="s">
        <v>728</v>
      </c>
      <c r="C1365" s="3" t="s">
        <v>1560</v>
      </c>
      <c r="D1365" s="3" t="s">
        <v>1461</v>
      </c>
      <c r="E1365" s="2" t="s">
        <v>1574</v>
      </c>
      <c r="F1365" t="s">
        <v>1971</v>
      </c>
      <c r="G1365" s="4">
        <v>4120749705</v>
      </c>
      <c r="H1365" s="4">
        <v>4334985603.1106586</v>
      </c>
      <c r="I1365" s="4">
        <v>3674963004</v>
      </c>
      <c r="J1365" s="4">
        <v>3674963004</v>
      </c>
      <c r="K1365" s="4">
        <v>3674963004</v>
      </c>
      <c r="L1365" s="4">
        <v>3496634637.4881063</v>
      </c>
      <c r="M1365" s="4">
        <v>0</v>
      </c>
      <c r="N1365" s="4">
        <v>0</v>
      </c>
      <c r="O1365" s="4">
        <v>0</v>
      </c>
      <c r="P1365" s="4">
        <v>3674963004</v>
      </c>
      <c r="Q1365" s="4">
        <v>3298711922.1585908</v>
      </c>
      <c r="R1365" s="4">
        <v>0</v>
      </c>
      <c r="S1365" s="4">
        <v>0</v>
      </c>
      <c r="T1365" s="4">
        <v>3674963004</v>
      </c>
      <c r="U1365" s="4">
        <v>3202632934.1345539</v>
      </c>
    </row>
    <row r="1366" spans="1:21" x14ac:dyDescent="0.25">
      <c r="A1366" s="3" t="s">
        <v>1561</v>
      </c>
      <c r="B1366" s="3" t="s">
        <v>728</v>
      </c>
      <c r="C1366" s="3" t="s">
        <v>1560</v>
      </c>
      <c r="D1366" s="3" t="s">
        <v>1461</v>
      </c>
      <c r="E1366" s="2" t="s">
        <v>1575</v>
      </c>
      <c r="F1366" t="s">
        <v>1972</v>
      </c>
      <c r="G1366" s="4">
        <v>86628562928</v>
      </c>
      <c r="H1366" s="4">
        <v>91132342412.203308</v>
      </c>
      <c r="I1366" s="4">
        <v>91319141685</v>
      </c>
      <c r="J1366" s="4">
        <v>91319141685</v>
      </c>
      <c r="K1366" s="4">
        <v>91319141685</v>
      </c>
      <c r="L1366" s="4">
        <v>86887860784.96669</v>
      </c>
      <c r="M1366" s="4">
        <v>75868850396</v>
      </c>
      <c r="N1366" s="4">
        <v>75868850396</v>
      </c>
      <c r="O1366" s="4">
        <v>72187298188.391998</v>
      </c>
      <c r="P1366" s="4">
        <v>91319141685</v>
      </c>
      <c r="Q1366" s="4">
        <v>81969679985.817642</v>
      </c>
      <c r="R1366" s="4">
        <v>0</v>
      </c>
      <c r="S1366" s="4">
        <v>0</v>
      </c>
      <c r="T1366" s="4">
        <v>91319141685</v>
      </c>
      <c r="U1366" s="4">
        <v>79582213578.463715</v>
      </c>
    </row>
    <row r="1367" spans="1:21" x14ac:dyDescent="0.25">
      <c r="A1367" s="3" t="s">
        <v>1561</v>
      </c>
      <c r="B1367" s="3" t="s">
        <v>728</v>
      </c>
      <c r="C1367" s="3" t="s">
        <v>1560</v>
      </c>
      <c r="D1367" s="3" t="s">
        <v>1461</v>
      </c>
      <c r="E1367" s="2" t="s">
        <v>1576</v>
      </c>
      <c r="F1367" t="s">
        <v>1973</v>
      </c>
      <c r="G1367" s="4">
        <v>27162740253</v>
      </c>
      <c r="H1367" s="4">
        <v>28574918732.607025</v>
      </c>
      <c r="I1367" s="4">
        <v>33855840467</v>
      </c>
      <c r="J1367" s="4">
        <v>33855840467</v>
      </c>
      <c r="K1367" s="4">
        <v>33855840467</v>
      </c>
      <c r="L1367" s="4">
        <v>32212978560.418648</v>
      </c>
      <c r="M1367" s="4">
        <v>35667117361</v>
      </c>
      <c r="N1367" s="4">
        <v>0</v>
      </c>
      <c r="O1367" s="4">
        <v>33936362855.375832</v>
      </c>
      <c r="P1367" s="4">
        <v>33855840467</v>
      </c>
      <c r="Q1367" s="4">
        <v>30389602415.489288</v>
      </c>
      <c r="R1367" s="4">
        <v>0</v>
      </c>
      <c r="S1367" s="4">
        <v>0</v>
      </c>
      <c r="T1367" s="4">
        <v>33855840467</v>
      </c>
      <c r="U1367" s="4">
        <v>29504468364.552708</v>
      </c>
    </row>
    <row r="1368" spans="1:21" x14ac:dyDescent="0.25">
      <c r="A1368" s="3" t="s">
        <v>1561</v>
      </c>
      <c r="B1368" s="3" t="s">
        <v>728</v>
      </c>
      <c r="C1368" s="3" t="s">
        <v>1560</v>
      </c>
      <c r="D1368" s="3" t="s">
        <v>1461</v>
      </c>
      <c r="E1368" s="2" t="s">
        <v>1577</v>
      </c>
      <c r="F1368" t="s">
        <v>1974</v>
      </c>
      <c r="G1368" s="4">
        <v>272737350</v>
      </c>
      <c r="H1368" s="4">
        <v>286916840.45890212</v>
      </c>
      <c r="I1368" s="4">
        <v>524677841</v>
      </c>
      <c r="J1368" s="4">
        <v>524677841</v>
      </c>
      <c r="K1368" s="4">
        <v>524677841</v>
      </c>
      <c r="L1368" s="4">
        <v>499217736.44148427</v>
      </c>
      <c r="M1368" s="4">
        <v>860085102</v>
      </c>
      <c r="N1368" s="4">
        <v>0</v>
      </c>
      <c r="O1368" s="4">
        <v>818349288.2968601</v>
      </c>
      <c r="P1368" s="4">
        <v>524677841</v>
      </c>
      <c r="Q1368" s="4">
        <v>470960128.7183814</v>
      </c>
      <c r="R1368" s="4">
        <v>0</v>
      </c>
      <c r="S1368" s="4">
        <v>0</v>
      </c>
      <c r="T1368" s="4">
        <v>524677841</v>
      </c>
      <c r="U1368" s="4">
        <v>457242843.41590422</v>
      </c>
    </row>
    <row r="1369" spans="1:21" x14ac:dyDescent="0.25">
      <c r="A1369" s="3" t="s">
        <v>1561</v>
      </c>
      <c r="B1369" s="3" t="s">
        <v>728</v>
      </c>
      <c r="C1369" s="3" t="s">
        <v>1560</v>
      </c>
      <c r="D1369" s="3" t="s">
        <v>1461</v>
      </c>
      <c r="E1369" s="2" t="s">
        <v>1578</v>
      </c>
      <c r="F1369" t="s">
        <v>1975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</row>
    <row r="1370" spans="1:21" x14ac:dyDescent="0.25">
      <c r="A1370" s="3" t="s">
        <v>1581</v>
      </c>
      <c r="B1370" s="3" t="s">
        <v>645</v>
      </c>
      <c r="C1370" s="3" t="s">
        <v>1580</v>
      </c>
      <c r="D1370" s="3" t="s">
        <v>1461</v>
      </c>
      <c r="E1370" s="2" t="s">
        <v>1579</v>
      </c>
      <c r="F1370" t="s">
        <v>1958</v>
      </c>
      <c r="G1370" s="4">
        <v>13696560</v>
      </c>
      <c r="H1370" s="4">
        <v>14408637.908800464</v>
      </c>
      <c r="I1370" s="4">
        <v>11682360</v>
      </c>
      <c r="J1370" s="4">
        <v>11682360</v>
      </c>
      <c r="K1370" s="4">
        <v>11565536.4</v>
      </c>
      <c r="L1370" s="4">
        <v>11004316.27021884</v>
      </c>
      <c r="M1370" s="4">
        <v>0</v>
      </c>
      <c r="N1370" s="4">
        <v>0</v>
      </c>
      <c r="O1370" s="4">
        <v>0</v>
      </c>
      <c r="P1370" s="4">
        <v>11449881.036</v>
      </c>
      <c r="Q1370" s="4">
        <v>10277616.139166651</v>
      </c>
      <c r="R1370" s="4">
        <v>0</v>
      </c>
      <c r="S1370" s="4">
        <v>0</v>
      </c>
      <c r="T1370" s="4">
        <v>11335382.225640001</v>
      </c>
      <c r="U1370" s="4">
        <v>9878485.41531552</v>
      </c>
    </row>
    <row r="1371" spans="1:21" x14ac:dyDescent="0.25">
      <c r="A1371" s="3" t="s">
        <v>1581</v>
      </c>
      <c r="B1371" s="3" t="s">
        <v>645</v>
      </c>
      <c r="C1371" s="3" t="s">
        <v>1580</v>
      </c>
      <c r="D1371" s="3" t="s">
        <v>1461</v>
      </c>
      <c r="E1371" s="2" t="s">
        <v>1582</v>
      </c>
      <c r="F1371" t="s">
        <v>1959</v>
      </c>
      <c r="G1371" s="4">
        <v>631692000</v>
      </c>
      <c r="H1371" s="4">
        <v>664533379.02991569</v>
      </c>
      <c r="I1371" s="4">
        <v>139108500</v>
      </c>
      <c r="J1371" s="4">
        <v>139108500</v>
      </c>
      <c r="K1371" s="4">
        <v>136326330</v>
      </c>
      <c r="L1371" s="4">
        <v>129711065.65176022</v>
      </c>
      <c r="M1371" s="4">
        <v>0</v>
      </c>
      <c r="N1371" s="4">
        <v>0</v>
      </c>
      <c r="O1371" s="4">
        <v>0</v>
      </c>
      <c r="P1371" s="4">
        <v>133599803.40000001</v>
      </c>
      <c r="Q1371" s="4">
        <v>119921551.26294814</v>
      </c>
      <c r="R1371" s="4">
        <v>0</v>
      </c>
      <c r="S1371" s="4">
        <v>0</v>
      </c>
      <c r="T1371" s="4">
        <v>130927807.332</v>
      </c>
      <c r="U1371" s="4">
        <v>114100116.73562054</v>
      </c>
    </row>
    <row r="1372" spans="1:21" x14ac:dyDescent="0.25">
      <c r="A1372" s="3" t="s">
        <v>1581</v>
      </c>
      <c r="B1372" s="3" t="s">
        <v>645</v>
      </c>
      <c r="C1372" s="3" t="s">
        <v>1580</v>
      </c>
      <c r="D1372" s="3" t="s">
        <v>1461</v>
      </c>
      <c r="E1372" s="2" t="s">
        <v>1583</v>
      </c>
      <c r="F1372" t="s">
        <v>1960</v>
      </c>
      <c r="G1372" s="4">
        <v>38016950</v>
      </c>
      <c r="H1372" s="4">
        <v>39993433.894859128</v>
      </c>
      <c r="I1372" s="4">
        <v>37985446</v>
      </c>
      <c r="J1372" s="4">
        <v>37985446</v>
      </c>
      <c r="K1372" s="4">
        <v>37605591.539999999</v>
      </c>
      <c r="L1372" s="4">
        <v>35780772.159847759</v>
      </c>
      <c r="M1372" s="4">
        <v>0</v>
      </c>
      <c r="N1372" s="4">
        <v>0</v>
      </c>
      <c r="O1372" s="4">
        <v>0</v>
      </c>
      <c r="P1372" s="4">
        <v>37229535.624600001</v>
      </c>
      <c r="Q1372" s="4">
        <v>33417890.979480457</v>
      </c>
      <c r="R1372" s="4">
        <v>0</v>
      </c>
      <c r="S1372" s="4">
        <v>0</v>
      </c>
      <c r="T1372" s="4">
        <v>36857240.268353999</v>
      </c>
      <c r="U1372" s="4">
        <v>32120108.805520047</v>
      </c>
    </row>
    <row r="1373" spans="1:21" x14ac:dyDescent="0.25">
      <c r="A1373" s="3" t="s">
        <v>1581</v>
      </c>
      <c r="B1373" s="3" t="s">
        <v>645</v>
      </c>
      <c r="C1373" s="3" t="s">
        <v>1580</v>
      </c>
      <c r="D1373" s="3" t="s">
        <v>1461</v>
      </c>
      <c r="E1373" s="2" t="s">
        <v>1584</v>
      </c>
      <c r="F1373" t="s">
        <v>1961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</row>
    <row r="1374" spans="1:21" x14ac:dyDescent="0.25">
      <c r="A1374" s="3" t="s">
        <v>1581</v>
      </c>
      <c r="B1374" s="3" t="s">
        <v>645</v>
      </c>
      <c r="C1374" s="3" t="s">
        <v>1580</v>
      </c>
      <c r="D1374" s="3" t="s">
        <v>1461</v>
      </c>
      <c r="E1374" s="2" t="s">
        <v>1585</v>
      </c>
      <c r="F1374" t="s">
        <v>1962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</row>
    <row r="1375" spans="1:21" x14ac:dyDescent="0.25">
      <c r="A1375" s="3" t="s">
        <v>1581</v>
      </c>
      <c r="B1375" s="3" t="s">
        <v>645</v>
      </c>
      <c r="C1375" s="3" t="s">
        <v>1580</v>
      </c>
      <c r="D1375" s="3" t="s">
        <v>1461</v>
      </c>
      <c r="E1375" s="2" t="s">
        <v>1586</v>
      </c>
      <c r="F1375" t="s">
        <v>1963</v>
      </c>
      <c r="G1375" s="4">
        <v>60930379</v>
      </c>
      <c r="H1375" s="4">
        <v>64098121.620098747</v>
      </c>
      <c r="I1375" s="4">
        <v>61331229</v>
      </c>
      <c r="J1375" s="4">
        <v>61331229</v>
      </c>
      <c r="K1375" s="4">
        <v>60717916.710000001</v>
      </c>
      <c r="L1375" s="4">
        <v>57771566.803044721</v>
      </c>
      <c r="M1375" s="4">
        <v>0</v>
      </c>
      <c r="N1375" s="4">
        <v>0</v>
      </c>
      <c r="O1375" s="4">
        <v>0</v>
      </c>
      <c r="P1375" s="4">
        <v>60110737.542900003</v>
      </c>
      <c r="Q1375" s="4">
        <v>53956463.334919125</v>
      </c>
      <c r="R1375" s="4">
        <v>0</v>
      </c>
      <c r="S1375" s="4">
        <v>0</v>
      </c>
      <c r="T1375" s="4">
        <v>59509630.167470999</v>
      </c>
      <c r="U1375" s="4">
        <v>51861066.700553328</v>
      </c>
    </row>
    <row r="1376" spans="1:21" x14ac:dyDescent="0.25">
      <c r="A1376" s="3" t="s">
        <v>1581</v>
      </c>
      <c r="B1376" s="3" t="s">
        <v>645</v>
      </c>
      <c r="C1376" s="3" t="s">
        <v>1580</v>
      </c>
      <c r="D1376" s="3" t="s">
        <v>1461</v>
      </c>
      <c r="E1376" s="2" t="s">
        <v>1587</v>
      </c>
      <c r="F1376" t="s">
        <v>1964</v>
      </c>
      <c r="G1376" s="4">
        <v>14275118</v>
      </c>
      <c r="H1376" s="4">
        <v>15017274.87539936</v>
      </c>
      <c r="I1376" s="4">
        <v>18560506</v>
      </c>
      <c r="J1376" s="4">
        <v>18560506</v>
      </c>
      <c r="K1376" s="4">
        <v>18374900.940000001</v>
      </c>
      <c r="L1376" s="4">
        <v>17483254.938154139</v>
      </c>
      <c r="M1376" s="4">
        <v>0</v>
      </c>
      <c r="N1376" s="4">
        <v>0</v>
      </c>
      <c r="O1376" s="4">
        <v>0</v>
      </c>
      <c r="P1376" s="4">
        <v>18191151.930599999</v>
      </c>
      <c r="Q1376" s="4">
        <v>16328700.3667666</v>
      </c>
      <c r="R1376" s="4">
        <v>0</v>
      </c>
      <c r="S1376" s="4">
        <v>0</v>
      </c>
      <c r="T1376" s="4">
        <v>18009240.411293998</v>
      </c>
      <c r="U1376" s="4">
        <v>15694576.080678575</v>
      </c>
    </row>
    <row r="1377" spans="1:21" x14ac:dyDescent="0.25">
      <c r="A1377" s="3" t="s">
        <v>1581</v>
      </c>
      <c r="B1377" s="3" t="s">
        <v>645</v>
      </c>
      <c r="C1377" s="3" t="s">
        <v>1580</v>
      </c>
      <c r="D1377" s="3" t="s">
        <v>1461</v>
      </c>
      <c r="E1377" s="2" t="s">
        <v>1588</v>
      </c>
      <c r="F1377" t="s">
        <v>1965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</row>
    <row r="1378" spans="1:21" x14ac:dyDescent="0.25">
      <c r="A1378" s="3" t="s">
        <v>1581</v>
      </c>
      <c r="B1378" s="3" t="s">
        <v>645</v>
      </c>
      <c r="C1378" s="3" t="s">
        <v>1580</v>
      </c>
      <c r="D1378" s="3" t="s">
        <v>1461</v>
      </c>
      <c r="E1378" s="2" t="s">
        <v>1589</v>
      </c>
      <c r="F1378" t="s">
        <v>1966</v>
      </c>
      <c r="G1378" s="4">
        <v>8225854</v>
      </c>
      <c r="H1378" s="4">
        <v>8653512.3984896895</v>
      </c>
      <c r="I1378" s="4">
        <v>8313306</v>
      </c>
      <c r="J1378" s="4">
        <v>8313306</v>
      </c>
      <c r="K1378" s="4">
        <v>8230172.9400000004</v>
      </c>
      <c r="L1378" s="4">
        <v>7830802.0361560415</v>
      </c>
      <c r="M1378" s="4">
        <v>0</v>
      </c>
      <c r="N1378" s="4">
        <v>0</v>
      </c>
      <c r="O1378" s="4">
        <v>0</v>
      </c>
      <c r="P1378" s="4">
        <v>8147871.2105999999</v>
      </c>
      <c r="Q1378" s="4">
        <v>7313673.5998061141</v>
      </c>
      <c r="R1378" s="4">
        <v>0</v>
      </c>
      <c r="S1378" s="4">
        <v>0</v>
      </c>
      <c r="T1378" s="4">
        <v>8066392.4984940002</v>
      </c>
      <c r="U1378" s="4">
        <v>7029647.4405903425</v>
      </c>
    </row>
    <row r="1379" spans="1:21" x14ac:dyDescent="0.25">
      <c r="A1379" s="3" t="s">
        <v>1581</v>
      </c>
      <c r="B1379" s="3" t="s">
        <v>645</v>
      </c>
      <c r="C1379" s="3" t="s">
        <v>1580</v>
      </c>
      <c r="D1379" s="3" t="s">
        <v>1461</v>
      </c>
      <c r="E1379" s="2" t="s">
        <v>1590</v>
      </c>
      <c r="F1379" t="s">
        <v>1967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</row>
    <row r="1380" spans="1:21" x14ac:dyDescent="0.25">
      <c r="A1380" s="3" t="s">
        <v>1581</v>
      </c>
      <c r="B1380" s="3" t="s">
        <v>645</v>
      </c>
      <c r="C1380" s="3" t="s">
        <v>1580</v>
      </c>
      <c r="D1380" s="3" t="s">
        <v>1461</v>
      </c>
      <c r="E1380" s="2" t="s">
        <v>1591</v>
      </c>
      <c r="F1380" t="s">
        <v>1968</v>
      </c>
      <c r="G1380" s="4">
        <v>13314615.15</v>
      </c>
      <c r="H1380" s="4">
        <v>14006835.920214929</v>
      </c>
      <c r="I1380" s="4">
        <v>8832599.4600000009</v>
      </c>
      <c r="J1380" s="4">
        <v>8832599.4600000009</v>
      </c>
      <c r="K1380" s="4">
        <v>8390969.4869999997</v>
      </c>
      <c r="L1380" s="4">
        <v>7983795.896289248</v>
      </c>
      <c r="M1380" s="4">
        <v>0</v>
      </c>
      <c r="N1380" s="4">
        <v>0</v>
      </c>
      <c r="O1380" s="4">
        <v>0</v>
      </c>
      <c r="P1380" s="4">
        <v>7971421.0126499999</v>
      </c>
      <c r="Q1380" s="4">
        <v>7155288.7749762125</v>
      </c>
      <c r="R1380" s="4">
        <v>0</v>
      </c>
      <c r="S1380" s="4">
        <v>0</v>
      </c>
      <c r="T1380" s="4">
        <v>7572849.9620174998</v>
      </c>
      <c r="U1380" s="4">
        <v>6599538.1905120406</v>
      </c>
    </row>
    <row r="1381" spans="1:21" x14ac:dyDescent="0.25">
      <c r="A1381" s="3" t="s">
        <v>1581</v>
      </c>
      <c r="B1381" s="3" t="s">
        <v>645</v>
      </c>
      <c r="C1381" s="3" t="s">
        <v>1580</v>
      </c>
      <c r="D1381" s="3" t="s">
        <v>1461</v>
      </c>
      <c r="E1381" s="2" t="s">
        <v>1592</v>
      </c>
      <c r="F1381" t="s">
        <v>1969</v>
      </c>
      <c r="G1381" s="4">
        <v>56248116.200000003</v>
      </c>
      <c r="H1381" s="4">
        <v>59172430.112227708</v>
      </c>
      <c r="I1381" s="4">
        <v>28640037.399999999</v>
      </c>
      <c r="J1381" s="4">
        <v>28640037.399999999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</row>
    <row r="1382" spans="1:21" x14ac:dyDescent="0.25">
      <c r="A1382" s="3" t="s">
        <v>1581</v>
      </c>
      <c r="B1382" s="3" t="s">
        <v>645</v>
      </c>
      <c r="C1382" s="3" t="s">
        <v>1580</v>
      </c>
      <c r="D1382" s="3" t="s">
        <v>1461</v>
      </c>
      <c r="E1382" s="2" t="s">
        <v>1593</v>
      </c>
      <c r="F1382" t="s">
        <v>1970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</row>
    <row r="1383" spans="1:21" x14ac:dyDescent="0.25">
      <c r="A1383" s="3" t="s">
        <v>1581</v>
      </c>
      <c r="B1383" s="3" t="s">
        <v>645</v>
      </c>
      <c r="C1383" s="3" t="s">
        <v>1580</v>
      </c>
      <c r="D1383" s="3" t="s">
        <v>1461</v>
      </c>
      <c r="E1383" s="2" t="s">
        <v>1594</v>
      </c>
      <c r="F1383" t="s">
        <v>1971</v>
      </c>
      <c r="G1383" s="4">
        <v>125021870.28</v>
      </c>
      <c r="H1383" s="4">
        <v>131521700.30617484</v>
      </c>
      <c r="I1383" s="4">
        <v>125547348.45</v>
      </c>
      <c r="J1383" s="4">
        <v>125547348.45</v>
      </c>
      <c r="K1383" s="4">
        <v>125421801.10155</v>
      </c>
      <c r="L1383" s="4">
        <v>119335681.35256897</v>
      </c>
      <c r="M1383" s="4">
        <v>0</v>
      </c>
      <c r="N1383" s="4">
        <v>0</v>
      </c>
      <c r="O1383" s="4">
        <v>0</v>
      </c>
      <c r="P1383" s="4">
        <v>125296379.300448</v>
      </c>
      <c r="Q1383" s="4">
        <v>112468250.63322262</v>
      </c>
      <c r="R1383" s="4">
        <v>0</v>
      </c>
      <c r="S1383" s="4">
        <v>0</v>
      </c>
      <c r="T1383" s="4">
        <v>125171082.921148</v>
      </c>
      <c r="U1383" s="4">
        <v>109083283.86659203</v>
      </c>
    </row>
    <row r="1384" spans="1:21" x14ac:dyDescent="0.25">
      <c r="A1384" s="3" t="s">
        <v>1581</v>
      </c>
      <c r="B1384" s="3" t="s">
        <v>645</v>
      </c>
      <c r="C1384" s="3" t="s">
        <v>1580</v>
      </c>
      <c r="D1384" s="3" t="s">
        <v>1461</v>
      </c>
      <c r="E1384" s="2" t="s">
        <v>1595</v>
      </c>
      <c r="F1384" t="s">
        <v>1972</v>
      </c>
      <c r="G1384" s="4">
        <v>6628000000</v>
      </c>
      <c r="H1384" s="4">
        <v>6972586697.6473999</v>
      </c>
      <c r="I1384" s="4">
        <v>13308000000</v>
      </c>
      <c r="J1384" s="4">
        <v>13308000000</v>
      </c>
      <c r="K1384" s="4">
        <v>13174920000</v>
      </c>
      <c r="L1384" s="4">
        <v>12535604186.489058</v>
      </c>
      <c r="M1384" s="4">
        <v>17250914978</v>
      </c>
      <c r="N1384" s="4">
        <v>17250914978</v>
      </c>
      <c r="O1384" s="4">
        <v>16413810635.585157</v>
      </c>
      <c r="P1384" s="4">
        <v>12977296200</v>
      </c>
      <c r="Q1384" s="4">
        <v>11648651060.086531</v>
      </c>
      <c r="R1384" s="4">
        <v>0</v>
      </c>
      <c r="S1384" s="4">
        <v>0</v>
      </c>
      <c r="T1384" s="4">
        <v>12717750276</v>
      </c>
      <c r="U1384" s="4">
        <v>11083182562.024076</v>
      </c>
    </row>
    <row r="1385" spans="1:21" x14ac:dyDescent="0.25">
      <c r="A1385" s="3" t="s">
        <v>1581</v>
      </c>
      <c r="B1385" s="3" t="s">
        <v>645</v>
      </c>
      <c r="C1385" s="3" t="s">
        <v>1580</v>
      </c>
      <c r="D1385" s="3" t="s">
        <v>1461</v>
      </c>
      <c r="E1385" s="2" t="s">
        <v>1596</v>
      </c>
      <c r="F1385" t="s">
        <v>1973</v>
      </c>
      <c r="G1385" s="4">
        <v>26526010</v>
      </c>
      <c r="H1385" s="4">
        <v>27905085.164101072</v>
      </c>
      <c r="I1385" s="4">
        <v>25968913</v>
      </c>
      <c r="J1385" s="4">
        <v>25968913</v>
      </c>
      <c r="K1385" s="4">
        <v>25709223.870000001</v>
      </c>
      <c r="L1385" s="4">
        <v>24461678.277830638</v>
      </c>
      <c r="M1385" s="4">
        <v>25380993</v>
      </c>
      <c r="N1385" s="4">
        <v>0</v>
      </c>
      <c r="O1385" s="4">
        <v>24149374.881065652</v>
      </c>
      <c r="P1385" s="4">
        <v>25452131.631299999</v>
      </c>
      <c r="Q1385" s="4">
        <v>22846284.42929465</v>
      </c>
      <c r="R1385" s="4">
        <v>0</v>
      </c>
      <c r="S1385" s="4">
        <v>0</v>
      </c>
      <c r="T1385" s="4">
        <v>25197610.314987</v>
      </c>
      <c r="U1385" s="4">
        <v>21959050.082525924</v>
      </c>
    </row>
    <row r="1386" spans="1:21" x14ac:dyDescent="0.25">
      <c r="A1386" s="3" t="s">
        <v>1581</v>
      </c>
      <c r="B1386" s="3" t="s">
        <v>645</v>
      </c>
      <c r="C1386" s="3" t="s">
        <v>1580</v>
      </c>
      <c r="D1386" s="3" t="s">
        <v>1461</v>
      </c>
      <c r="E1386" s="2" t="s">
        <v>1597</v>
      </c>
      <c r="F1386" t="s">
        <v>1974</v>
      </c>
      <c r="G1386" s="4">
        <v>343599948</v>
      </c>
      <c r="H1386" s="4">
        <v>361463552.61574203</v>
      </c>
      <c r="I1386" s="4">
        <v>383049451</v>
      </c>
      <c r="J1386" s="4">
        <v>383049451</v>
      </c>
      <c r="K1386" s="4">
        <v>379218956.49000001</v>
      </c>
      <c r="L1386" s="4">
        <v>360817275.4424358</v>
      </c>
      <c r="M1386" s="4">
        <v>320515430</v>
      </c>
      <c r="N1386" s="4">
        <v>0</v>
      </c>
      <c r="O1386" s="4">
        <v>304962350.14272124</v>
      </c>
      <c r="P1386" s="4">
        <v>375426766.92510003</v>
      </c>
      <c r="Q1386" s="4">
        <v>336989719.51699191</v>
      </c>
      <c r="R1386" s="4">
        <v>0</v>
      </c>
      <c r="S1386" s="4">
        <v>0</v>
      </c>
      <c r="T1386" s="4">
        <v>371672499.255849</v>
      </c>
      <c r="U1386" s="4">
        <v>323902740.11827374</v>
      </c>
    </row>
    <row r="1387" spans="1:21" x14ac:dyDescent="0.25">
      <c r="A1387" s="3" t="s">
        <v>1581</v>
      </c>
      <c r="B1387" s="3" t="s">
        <v>645</v>
      </c>
      <c r="C1387" s="3" t="s">
        <v>1580</v>
      </c>
      <c r="D1387" s="3" t="s">
        <v>1461</v>
      </c>
      <c r="E1387" s="2" t="s">
        <v>1598</v>
      </c>
      <c r="F1387" t="s">
        <v>1975</v>
      </c>
      <c r="G1387" s="4">
        <v>448064739</v>
      </c>
      <c r="H1387" s="4">
        <v>471359420.4641301</v>
      </c>
      <c r="I1387" s="4">
        <v>499984365</v>
      </c>
      <c r="J1387" s="4">
        <v>499984365</v>
      </c>
      <c r="K1387" s="4">
        <v>494984521.35000002</v>
      </c>
      <c r="L1387" s="4">
        <v>470965291.48430067</v>
      </c>
      <c r="M1387" s="4">
        <v>254058409</v>
      </c>
      <c r="N1387" s="4">
        <v>0</v>
      </c>
      <c r="O1387" s="4">
        <v>241730170.31398666</v>
      </c>
      <c r="P1387" s="4">
        <v>485084830.92299998</v>
      </c>
      <c r="Q1387" s="4">
        <v>435420741.1835987</v>
      </c>
      <c r="R1387" s="4">
        <v>0</v>
      </c>
      <c r="S1387" s="4">
        <v>0</v>
      </c>
      <c r="T1387" s="4">
        <v>475383134.30453998</v>
      </c>
      <c r="U1387" s="4">
        <v>414283811.99992883</v>
      </c>
    </row>
    <row r="1388" spans="1:21" x14ac:dyDescent="0.25">
      <c r="A1388" s="3" t="s">
        <v>1601</v>
      </c>
      <c r="B1388" s="3" t="s">
        <v>686</v>
      </c>
      <c r="C1388" s="3" t="s">
        <v>1600</v>
      </c>
      <c r="D1388" s="3" t="s">
        <v>1461</v>
      </c>
      <c r="E1388" s="2" t="s">
        <v>1599</v>
      </c>
      <c r="F1388" t="s">
        <v>1958</v>
      </c>
      <c r="G1388" s="4"/>
      <c r="H1388" s="4"/>
      <c r="I1388" s="4"/>
      <c r="J1388" s="4"/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</row>
    <row r="1389" spans="1:21" x14ac:dyDescent="0.25">
      <c r="A1389" s="3" t="s">
        <v>1601</v>
      </c>
      <c r="B1389" s="3" t="s">
        <v>686</v>
      </c>
      <c r="C1389" s="3" t="s">
        <v>1600</v>
      </c>
      <c r="D1389" s="3" t="s">
        <v>1461</v>
      </c>
      <c r="E1389" s="2" t="s">
        <v>1602</v>
      </c>
      <c r="F1389" t="s">
        <v>1959</v>
      </c>
      <c r="G1389" s="4">
        <v>18154850</v>
      </c>
      <c r="H1389" s="4">
        <v>19098712.372930583</v>
      </c>
      <c r="I1389" s="4">
        <v>118159566</v>
      </c>
      <c r="J1389" s="4">
        <v>118159566</v>
      </c>
      <c r="K1389" s="4">
        <v>124303863.432</v>
      </c>
      <c r="L1389" s="4">
        <v>118271991.84776403</v>
      </c>
      <c r="M1389" s="4">
        <v>0</v>
      </c>
      <c r="N1389" s="4">
        <v>0</v>
      </c>
      <c r="O1389" s="4">
        <v>0</v>
      </c>
      <c r="P1389" s="4">
        <v>128318878.220854</v>
      </c>
      <c r="Q1389" s="4">
        <v>115181299.23061055</v>
      </c>
      <c r="R1389" s="4">
        <v>0</v>
      </c>
      <c r="S1389" s="4">
        <v>0</v>
      </c>
      <c r="T1389" s="4">
        <v>132168444.567479</v>
      </c>
      <c r="U1389" s="4">
        <v>115181299.23061</v>
      </c>
    </row>
    <row r="1390" spans="1:21" x14ac:dyDescent="0.25">
      <c r="A1390" s="3" t="s">
        <v>1601</v>
      </c>
      <c r="B1390" s="3" t="s">
        <v>686</v>
      </c>
      <c r="C1390" s="3" t="s">
        <v>1600</v>
      </c>
      <c r="D1390" s="3" t="s">
        <v>1461</v>
      </c>
      <c r="E1390" s="2" t="s">
        <v>1603</v>
      </c>
      <c r="F1390" t="s">
        <v>1960</v>
      </c>
      <c r="G1390" s="4">
        <v>87541241</v>
      </c>
      <c r="H1390" s="4">
        <v>92092470.200987503</v>
      </c>
      <c r="I1390" s="4">
        <v>412745070</v>
      </c>
      <c r="J1390" s="4">
        <v>412745070</v>
      </c>
      <c r="K1390" s="4">
        <v>434207813.63999999</v>
      </c>
      <c r="L1390" s="4">
        <v>413137786.52711701</v>
      </c>
      <c r="M1390" s="4">
        <v>0</v>
      </c>
      <c r="N1390" s="4">
        <v>0</v>
      </c>
      <c r="O1390" s="4">
        <v>0</v>
      </c>
      <c r="P1390" s="4">
        <v>448232726.02057201</v>
      </c>
      <c r="Q1390" s="4">
        <v>402341638.70938009</v>
      </c>
      <c r="R1390" s="4">
        <v>0</v>
      </c>
      <c r="S1390" s="4">
        <v>0</v>
      </c>
      <c r="T1390" s="4">
        <v>461679707.80118901</v>
      </c>
      <c r="U1390" s="4">
        <v>402341638.70937991</v>
      </c>
    </row>
    <row r="1391" spans="1:21" x14ac:dyDescent="0.25">
      <c r="A1391" s="3" t="s">
        <v>1601</v>
      </c>
      <c r="B1391" s="3" t="s">
        <v>686</v>
      </c>
      <c r="C1391" s="3" t="s">
        <v>1600</v>
      </c>
      <c r="D1391" s="3" t="s">
        <v>1461</v>
      </c>
      <c r="E1391" s="2" t="s">
        <v>1604</v>
      </c>
      <c r="F1391" t="s">
        <v>1961</v>
      </c>
      <c r="G1391" s="4"/>
      <c r="H1391" s="4"/>
      <c r="I1391" s="4"/>
      <c r="J1391" s="4"/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</row>
    <row r="1392" spans="1:21" x14ac:dyDescent="0.25">
      <c r="A1392" s="3" t="s">
        <v>1601</v>
      </c>
      <c r="B1392" s="3" t="s">
        <v>686</v>
      </c>
      <c r="C1392" s="3" t="s">
        <v>1600</v>
      </c>
      <c r="D1392" s="3" t="s">
        <v>1461</v>
      </c>
      <c r="E1392" s="2" t="s">
        <v>1605</v>
      </c>
      <c r="F1392" t="s">
        <v>1962</v>
      </c>
      <c r="G1392" s="4"/>
      <c r="H1392" s="4"/>
      <c r="I1392" s="4"/>
      <c r="J1392" s="4"/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</row>
    <row r="1393" spans="1:21" x14ac:dyDescent="0.25">
      <c r="A1393" s="3" t="s">
        <v>1601</v>
      </c>
      <c r="B1393" s="3" t="s">
        <v>686</v>
      </c>
      <c r="C1393" s="3" t="s">
        <v>1600</v>
      </c>
      <c r="D1393" s="3" t="s">
        <v>1461</v>
      </c>
      <c r="E1393" s="2" t="s">
        <v>1606</v>
      </c>
      <c r="F1393" t="s">
        <v>1963</v>
      </c>
      <c r="G1393" s="4">
        <v>98798148</v>
      </c>
      <c r="H1393" s="4">
        <v>103934618.66279407</v>
      </c>
      <c r="I1393" s="4">
        <v>106840126</v>
      </c>
      <c r="J1393" s="4">
        <v>106840126</v>
      </c>
      <c r="K1393" s="4">
        <v>112395812.552</v>
      </c>
      <c r="L1393" s="4">
        <v>106941781.68601331</v>
      </c>
      <c r="M1393" s="4">
        <v>0</v>
      </c>
      <c r="N1393" s="4">
        <v>0</v>
      </c>
      <c r="O1393" s="4">
        <v>0</v>
      </c>
      <c r="P1393" s="4">
        <v>116026197.29742999</v>
      </c>
      <c r="Q1393" s="4">
        <v>104147170.97591691</v>
      </c>
      <c r="R1393" s="4">
        <v>0</v>
      </c>
      <c r="S1393" s="4">
        <v>0</v>
      </c>
      <c r="T1393" s="4">
        <v>119506983.216352</v>
      </c>
      <c r="U1393" s="4">
        <v>104147170.97591612</v>
      </c>
    </row>
    <row r="1394" spans="1:21" x14ac:dyDescent="0.25">
      <c r="A1394" s="3" t="s">
        <v>1601</v>
      </c>
      <c r="B1394" s="3" t="s">
        <v>686</v>
      </c>
      <c r="C1394" s="3" t="s">
        <v>1600</v>
      </c>
      <c r="D1394" s="3" t="s">
        <v>1461</v>
      </c>
      <c r="E1394" s="2" t="s">
        <v>1607</v>
      </c>
      <c r="F1394" t="s">
        <v>1964</v>
      </c>
      <c r="G1394" s="4">
        <v>133302327</v>
      </c>
      <c r="H1394" s="4">
        <v>140232654.1951786</v>
      </c>
      <c r="I1394" s="4">
        <v>130356128</v>
      </c>
      <c r="J1394" s="4">
        <v>130356128</v>
      </c>
      <c r="K1394" s="4">
        <v>137134646.65599999</v>
      </c>
      <c r="L1394" s="4">
        <v>130480158.5689819</v>
      </c>
      <c r="M1394" s="4">
        <v>0</v>
      </c>
      <c r="N1394" s="4">
        <v>0</v>
      </c>
      <c r="O1394" s="4">
        <v>0</v>
      </c>
      <c r="P1394" s="4">
        <v>141564095.742989</v>
      </c>
      <c r="Q1394" s="4">
        <v>127070441.21769832</v>
      </c>
      <c r="R1394" s="4">
        <v>0</v>
      </c>
      <c r="S1394" s="4">
        <v>0</v>
      </c>
      <c r="T1394" s="4">
        <v>145811018.61527899</v>
      </c>
      <c r="U1394" s="4">
        <v>127070441.21769859</v>
      </c>
    </row>
    <row r="1395" spans="1:21" x14ac:dyDescent="0.25">
      <c r="A1395" s="3" t="s">
        <v>1601</v>
      </c>
      <c r="B1395" s="3" t="s">
        <v>686</v>
      </c>
      <c r="C1395" s="3" t="s">
        <v>1600</v>
      </c>
      <c r="D1395" s="3" t="s">
        <v>1461</v>
      </c>
      <c r="E1395" s="2" t="s">
        <v>1608</v>
      </c>
      <c r="F1395" t="s">
        <v>1965</v>
      </c>
      <c r="G1395" s="4"/>
      <c r="H1395" s="4"/>
      <c r="I1395" s="4"/>
      <c r="J1395" s="4"/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</row>
    <row r="1396" spans="1:21" x14ac:dyDescent="0.25">
      <c r="A1396" s="3" t="s">
        <v>1601</v>
      </c>
      <c r="B1396" s="3" t="s">
        <v>686</v>
      </c>
      <c r="C1396" s="3" t="s">
        <v>1600</v>
      </c>
      <c r="D1396" s="3" t="s">
        <v>1461</v>
      </c>
      <c r="E1396" s="2" t="s">
        <v>1609</v>
      </c>
      <c r="F1396" t="s">
        <v>1966</v>
      </c>
      <c r="G1396" s="4">
        <v>479496043</v>
      </c>
      <c r="H1396" s="4">
        <v>504424823.62648851</v>
      </c>
      <c r="I1396" s="4">
        <v>341897640</v>
      </c>
      <c r="J1396" s="4">
        <v>341897640</v>
      </c>
      <c r="K1396" s="4">
        <v>324802758</v>
      </c>
      <c r="L1396" s="4">
        <v>309041634.63368219</v>
      </c>
      <c r="M1396" s="4">
        <v>0</v>
      </c>
      <c r="N1396" s="4">
        <v>0</v>
      </c>
      <c r="O1396" s="4">
        <v>0</v>
      </c>
      <c r="P1396" s="4">
        <v>308562620.10000002</v>
      </c>
      <c r="Q1396" s="4">
        <v>276971276.3226397</v>
      </c>
      <c r="R1396" s="4">
        <v>0</v>
      </c>
      <c r="S1396" s="4">
        <v>0</v>
      </c>
      <c r="T1396" s="4">
        <v>308562620.10000002</v>
      </c>
      <c r="U1396" s="4">
        <v>268904151.76955312</v>
      </c>
    </row>
    <row r="1397" spans="1:21" x14ac:dyDescent="0.25">
      <c r="A1397" s="3" t="s">
        <v>1601</v>
      </c>
      <c r="B1397" s="3" t="s">
        <v>686</v>
      </c>
      <c r="C1397" s="3" t="s">
        <v>1600</v>
      </c>
      <c r="D1397" s="3" t="s">
        <v>1461</v>
      </c>
      <c r="E1397" s="2" t="s">
        <v>1610</v>
      </c>
      <c r="F1397" t="s">
        <v>1967</v>
      </c>
      <c r="G1397" s="4">
        <v>207406705</v>
      </c>
      <c r="H1397" s="4">
        <v>218189685.01597443</v>
      </c>
      <c r="I1397" s="4">
        <v>148123291</v>
      </c>
      <c r="J1397" s="4">
        <v>148123291</v>
      </c>
      <c r="K1397" s="4">
        <v>155825702.132</v>
      </c>
      <c r="L1397" s="4">
        <v>148264226.57659373</v>
      </c>
      <c r="M1397" s="4">
        <v>0</v>
      </c>
      <c r="N1397" s="4">
        <v>0</v>
      </c>
      <c r="O1397" s="4">
        <v>0</v>
      </c>
      <c r="P1397" s="4">
        <v>160858872.310864</v>
      </c>
      <c r="Q1397" s="4">
        <v>144389774.61794159</v>
      </c>
      <c r="R1397" s="4">
        <v>0</v>
      </c>
      <c r="S1397" s="4">
        <v>0</v>
      </c>
      <c r="T1397" s="4">
        <v>165684638.48019001</v>
      </c>
      <c r="U1397" s="4">
        <v>144389774.61794165</v>
      </c>
    </row>
    <row r="1398" spans="1:21" x14ac:dyDescent="0.25">
      <c r="A1398" s="3" t="s">
        <v>1601</v>
      </c>
      <c r="B1398" s="3" t="s">
        <v>686</v>
      </c>
      <c r="C1398" s="3" t="s">
        <v>1600</v>
      </c>
      <c r="D1398" s="3" t="s">
        <v>1461</v>
      </c>
      <c r="E1398" s="2" t="s">
        <v>1611</v>
      </c>
      <c r="F1398" t="s">
        <v>1968</v>
      </c>
      <c r="G1398" s="4">
        <v>34358438</v>
      </c>
      <c r="H1398" s="4">
        <v>36144717.524252102</v>
      </c>
      <c r="I1398" s="4">
        <v>40214365</v>
      </c>
      <c r="J1398" s="4">
        <v>40214365</v>
      </c>
      <c r="K1398" s="4">
        <v>42305511.979999997</v>
      </c>
      <c r="L1398" s="4">
        <v>40252627.954329208</v>
      </c>
      <c r="M1398" s="4">
        <v>0</v>
      </c>
      <c r="N1398" s="4">
        <v>0</v>
      </c>
      <c r="O1398" s="4">
        <v>0</v>
      </c>
      <c r="P1398" s="4">
        <v>43671980.016953997</v>
      </c>
      <c r="Q1398" s="4">
        <v>39200743.242692493</v>
      </c>
      <c r="R1398" s="4">
        <v>0</v>
      </c>
      <c r="S1398" s="4">
        <v>0</v>
      </c>
      <c r="T1398" s="4">
        <v>44982139.417462602</v>
      </c>
      <c r="U1398" s="4">
        <v>39200743.242692471</v>
      </c>
    </row>
    <row r="1399" spans="1:21" x14ac:dyDescent="0.25">
      <c r="A1399" s="3" t="s">
        <v>1601</v>
      </c>
      <c r="B1399" s="3" t="s">
        <v>686</v>
      </c>
      <c r="C1399" s="3" t="s">
        <v>1600</v>
      </c>
      <c r="D1399" s="3" t="s">
        <v>1461</v>
      </c>
      <c r="E1399" s="2" t="s">
        <v>1612</v>
      </c>
      <c r="F1399" t="s">
        <v>1969</v>
      </c>
      <c r="G1399" s="4">
        <v>69018467</v>
      </c>
      <c r="H1399" s="4">
        <v>72606705.627069414</v>
      </c>
      <c r="I1399" s="4">
        <v>195933989</v>
      </c>
      <c r="J1399" s="4">
        <v>195933989</v>
      </c>
      <c r="K1399" s="4">
        <v>206122556.428</v>
      </c>
      <c r="L1399" s="4">
        <v>196120415.25023785</v>
      </c>
      <c r="M1399" s="4">
        <v>0</v>
      </c>
      <c r="N1399" s="4">
        <v>0</v>
      </c>
      <c r="O1399" s="4">
        <v>0</v>
      </c>
      <c r="P1399" s="4">
        <v>212780315.000624</v>
      </c>
      <c r="Q1399" s="4">
        <v>190995381.75737751</v>
      </c>
      <c r="R1399" s="4">
        <v>0</v>
      </c>
      <c r="S1399" s="4">
        <v>0</v>
      </c>
      <c r="T1399" s="4">
        <v>219163724.450643</v>
      </c>
      <c r="U1399" s="4">
        <v>190995381.75737774</v>
      </c>
    </row>
    <row r="1400" spans="1:21" x14ac:dyDescent="0.25">
      <c r="A1400" s="3" t="s">
        <v>1601</v>
      </c>
      <c r="B1400" s="3" t="s">
        <v>686</v>
      </c>
      <c r="C1400" s="3" t="s">
        <v>1600</v>
      </c>
      <c r="D1400" s="3" t="s">
        <v>1461</v>
      </c>
      <c r="E1400" s="2" t="s">
        <v>1613</v>
      </c>
      <c r="F1400" t="s">
        <v>1970</v>
      </c>
      <c r="G1400" s="4"/>
      <c r="H1400" s="4"/>
      <c r="I1400" s="4"/>
      <c r="J1400" s="4"/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</row>
    <row r="1401" spans="1:21" x14ac:dyDescent="0.25">
      <c r="A1401" s="3" t="s">
        <v>1601</v>
      </c>
      <c r="B1401" s="3" t="s">
        <v>686</v>
      </c>
      <c r="C1401" s="3" t="s">
        <v>1600</v>
      </c>
      <c r="D1401" s="3" t="s">
        <v>1461</v>
      </c>
      <c r="E1401" s="2" t="s">
        <v>1614</v>
      </c>
      <c r="F1401" t="s">
        <v>1971</v>
      </c>
      <c r="G1401" s="4">
        <v>380957096</v>
      </c>
      <c r="H1401" s="4">
        <v>400762881.7054894</v>
      </c>
      <c r="I1401" s="4">
        <v>339633151</v>
      </c>
      <c r="J1401" s="4">
        <v>339633151</v>
      </c>
      <c r="K1401" s="4">
        <v>357294074.852</v>
      </c>
      <c r="L1401" s="4">
        <v>339956303.37963843</v>
      </c>
      <c r="M1401" s="4">
        <v>0</v>
      </c>
      <c r="N1401" s="4">
        <v>0</v>
      </c>
      <c r="O1401" s="4">
        <v>0</v>
      </c>
      <c r="P1401" s="4">
        <v>368834673.46972001</v>
      </c>
      <c r="Q1401" s="4">
        <v>331072539.6026426</v>
      </c>
      <c r="R1401" s="4">
        <v>0</v>
      </c>
      <c r="S1401" s="4">
        <v>0</v>
      </c>
      <c r="T1401" s="4">
        <v>379899713.67381102</v>
      </c>
      <c r="U1401" s="4">
        <v>331072539.60264206</v>
      </c>
    </row>
    <row r="1402" spans="1:21" x14ac:dyDescent="0.25">
      <c r="A1402" s="3" t="s">
        <v>1601</v>
      </c>
      <c r="B1402" s="3" t="s">
        <v>686</v>
      </c>
      <c r="C1402" s="3" t="s">
        <v>1600</v>
      </c>
      <c r="D1402" s="3" t="s">
        <v>1461</v>
      </c>
      <c r="E1402" s="2" t="s">
        <v>1615</v>
      </c>
      <c r="F1402" t="s">
        <v>1972</v>
      </c>
      <c r="G1402" s="4">
        <v>3920674993</v>
      </c>
      <c r="H1402" s="4">
        <v>4124509098.0673828</v>
      </c>
      <c r="I1402" s="4">
        <v>6399190675</v>
      </c>
      <c r="J1402" s="4">
        <v>6399190675</v>
      </c>
      <c r="K1402" s="4">
        <v>5759271607.5</v>
      </c>
      <c r="L1402" s="4">
        <v>5479801719.7906752</v>
      </c>
      <c r="M1402" s="4">
        <v>0</v>
      </c>
      <c r="N1402" s="4">
        <v>0</v>
      </c>
      <c r="O1402" s="4">
        <v>0</v>
      </c>
      <c r="P1402" s="4">
        <v>5945296080.4222498</v>
      </c>
      <c r="Q1402" s="4">
        <v>5336603127.6791639</v>
      </c>
      <c r="R1402" s="4">
        <v>0</v>
      </c>
      <c r="S1402" s="4">
        <v>0</v>
      </c>
      <c r="T1402" s="4">
        <v>6123654962.8349199</v>
      </c>
      <c r="U1402" s="4">
        <v>5336603127.6791658</v>
      </c>
    </row>
    <row r="1403" spans="1:21" x14ac:dyDescent="0.25">
      <c r="A1403" s="3" t="s">
        <v>1601</v>
      </c>
      <c r="B1403" s="3" t="s">
        <v>686</v>
      </c>
      <c r="C1403" s="3" t="s">
        <v>1600</v>
      </c>
      <c r="D1403" s="3" t="s">
        <v>1461</v>
      </c>
      <c r="E1403" s="2" t="s">
        <v>1616</v>
      </c>
      <c r="F1403" t="s">
        <v>1973</v>
      </c>
      <c r="G1403" s="4">
        <v>863223517</v>
      </c>
      <c r="H1403" s="4">
        <v>908102114.02091193</v>
      </c>
      <c r="I1403" s="4">
        <v>408144043</v>
      </c>
      <c r="J1403" s="4">
        <v>408144043</v>
      </c>
      <c r="K1403" s="4">
        <v>404062602.56999999</v>
      </c>
      <c r="L1403" s="4">
        <v>384455378.2778306</v>
      </c>
      <c r="M1403" s="4">
        <v>319924025</v>
      </c>
      <c r="N1403" s="4">
        <v>0</v>
      </c>
      <c r="O1403" s="4">
        <v>304399643.19695526</v>
      </c>
      <c r="P1403" s="4">
        <v>400021976.54430002</v>
      </c>
      <c r="Q1403" s="4">
        <v>359066815.56137013</v>
      </c>
      <c r="R1403" s="4">
        <v>0</v>
      </c>
      <c r="S1403" s="4">
        <v>0</v>
      </c>
      <c r="T1403" s="4">
        <v>396021756.77885699</v>
      </c>
      <c r="U1403" s="4">
        <v>345122473.20947218</v>
      </c>
    </row>
    <row r="1404" spans="1:21" x14ac:dyDescent="0.25">
      <c r="A1404" s="3" t="s">
        <v>1601</v>
      </c>
      <c r="B1404" s="3" t="s">
        <v>686</v>
      </c>
      <c r="C1404" s="3" t="s">
        <v>1600</v>
      </c>
      <c r="D1404" s="3" t="s">
        <v>1461</v>
      </c>
      <c r="E1404" s="2" t="s">
        <v>1617</v>
      </c>
      <c r="F1404" t="s">
        <v>1974</v>
      </c>
      <c r="G1404" s="4">
        <v>135183702</v>
      </c>
      <c r="H1404" s="4">
        <v>142211841.02352598</v>
      </c>
      <c r="I1404" s="4">
        <v>255323193</v>
      </c>
      <c r="J1404" s="4">
        <v>255323193</v>
      </c>
      <c r="K1404" s="4">
        <v>247663497.21000001</v>
      </c>
      <c r="L1404" s="4">
        <v>235645572.98763081</v>
      </c>
      <c r="M1404" s="4">
        <v>124500880</v>
      </c>
      <c r="N1404" s="4">
        <v>0</v>
      </c>
      <c r="O1404" s="4">
        <v>118459448.14462416</v>
      </c>
      <c r="P1404" s="4">
        <v>245186862.23789999</v>
      </c>
      <c r="Q1404" s="4">
        <v>220084072.88467404</v>
      </c>
      <c r="R1404" s="4">
        <v>0</v>
      </c>
      <c r="S1404" s="4">
        <v>0</v>
      </c>
      <c r="T1404" s="4">
        <v>242734993.61552101</v>
      </c>
      <c r="U1404" s="4">
        <v>211537118.59789062</v>
      </c>
    </row>
    <row r="1405" spans="1:21" x14ac:dyDescent="0.25">
      <c r="A1405" s="3" t="s">
        <v>1601</v>
      </c>
      <c r="B1405" s="3" t="s">
        <v>686</v>
      </c>
      <c r="C1405" s="3" t="s">
        <v>1600</v>
      </c>
      <c r="D1405" s="3" t="s">
        <v>1461</v>
      </c>
      <c r="E1405" s="2" t="s">
        <v>1618</v>
      </c>
      <c r="F1405" t="s">
        <v>1975</v>
      </c>
      <c r="G1405" s="4"/>
      <c r="H1405" s="4"/>
      <c r="I1405" s="4"/>
      <c r="J1405" s="4"/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</row>
    <row r="1406" spans="1:21" x14ac:dyDescent="0.25">
      <c r="A1406" s="3" t="s">
        <v>1621</v>
      </c>
      <c r="B1406" s="3" t="s">
        <v>686</v>
      </c>
      <c r="C1406" s="3" t="s">
        <v>1620</v>
      </c>
      <c r="D1406" s="3" t="s">
        <v>1622</v>
      </c>
      <c r="E1406" s="2" t="s">
        <v>1619</v>
      </c>
      <c r="F1406" t="s">
        <v>1958</v>
      </c>
      <c r="G1406" s="4"/>
      <c r="H1406" s="4"/>
      <c r="I1406" s="4"/>
      <c r="J1406" s="4"/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</row>
    <row r="1407" spans="1:21" x14ac:dyDescent="0.25">
      <c r="A1407" s="3" t="s">
        <v>1621</v>
      </c>
      <c r="B1407" s="3" t="s">
        <v>686</v>
      </c>
      <c r="C1407" s="3" t="s">
        <v>1620</v>
      </c>
      <c r="D1407" s="3" t="s">
        <v>1622</v>
      </c>
      <c r="E1407" s="2" t="s">
        <v>1623</v>
      </c>
      <c r="F1407" t="s">
        <v>1959</v>
      </c>
      <c r="G1407" s="4"/>
      <c r="H1407" s="4"/>
      <c r="I1407" s="4"/>
      <c r="J1407" s="4"/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</row>
    <row r="1408" spans="1:21" x14ac:dyDescent="0.25">
      <c r="A1408" s="3" t="s">
        <v>1621</v>
      </c>
      <c r="B1408" s="3" t="s">
        <v>686</v>
      </c>
      <c r="C1408" s="3" t="s">
        <v>1620</v>
      </c>
      <c r="D1408" s="3" t="s">
        <v>1622</v>
      </c>
      <c r="E1408" s="2" t="s">
        <v>1624</v>
      </c>
      <c r="F1408" t="s">
        <v>1960</v>
      </c>
      <c r="G1408" s="4"/>
      <c r="H1408" s="4"/>
      <c r="I1408" s="4"/>
      <c r="J1408" s="4"/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</row>
    <row r="1409" spans="1:21" x14ac:dyDescent="0.25">
      <c r="A1409" s="3" t="s">
        <v>1621</v>
      </c>
      <c r="B1409" s="3" t="s">
        <v>686</v>
      </c>
      <c r="C1409" s="3" t="s">
        <v>1620</v>
      </c>
      <c r="D1409" s="3" t="s">
        <v>1622</v>
      </c>
      <c r="E1409" s="2" t="s">
        <v>1625</v>
      </c>
      <c r="F1409" t="s">
        <v>1961</v>
      </c>
      <c r="G1409" s="4"/>
      <c r="H1409" s="4"/>
      <c r="I1409" s="4"/>
      <c r="J1409" s="4"/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</row>
    <row r="1410" spans="1:21" x14ac:dyDescent="0.25">
      <c r="A1410" s="3" t="s">
        <v>1621</v>
      </c>
      <c r="B1410" s="3" t="s">
        <v>686</v>
      </c>
      <c r="C1410" s="3" t="s">
        <v>1620</v>
      </c>
      <c r="D1410" s="3" t="s">
        <v>1622</v>
      </c>
      <c r="E1410" s="2" t="s">
        <v>1626</v>
      </c>
      <c r="F1410" t="s">
        <v>1962</v>
      </c>
      <c r="G1410" s="4"/>
      <c r="H1410" s="4"/>
      <c r="I1410" s="4"/>
      <c r="J1410" s="4"/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</row>
    <row r="1411" spans="1:21" x14ac:dyDescent="0.25">
      <c r="A1411" s="3" t="s">
        <v>1621</v>
      </c>
      <c r="B1411" s="3" t="s">
        <v>686</v>
      </c>
      <c r="C1411" s="3" t="s">
        <v>1620</v>
      </c>
      <c r="D1411" s="3" t="s">
        <v>1622</v>
      </c>
      <c r="E1411" s="2" t="s">
        <v>1627</v>
      </c>
      <c r="F1411" t="s">
        <v>1963</v>
      </c>
      <c r="G1411" s="4"/>
      <c r="H1411" s="4"/>
      <c r="I1411" s="4"/>
      <c r="J1411" s="4"/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</row>
    <row r="1412" spans="1:21" x14ac:dyDescent="0.25">
      <c r="A1412" s="3" t="s">
        <v>1621</v>
      </c>
      <c r="B1412" s="3" t="s">
        <v>686</v>
      </c>
      <c r="C1412" s="3" t="s">
        <v>1620</v>
      </c>
      <c r="D1412" s="3" t="s">
        <v>1622</v>
      </c>
      <c r="E1412" s="2" t="s">
        <v>1628</v>
      </c>
      <c r="F1412" t="s">
        <v>1964</v>
      </c>
      <c r="G1412" s="4"/>
      <c r="H1412" s="4"/>
      <c r="I1412" s="4"/>
      <c r="J1412" s="4"/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</row>
    <row r="1413" spans="1:21" x14ac:dyDescent="0.25">
      <c r="A1413" s="3" t="s">
        <v>1621</v>
      </c>
      <c r="B1413" s="3" t="s">
        <v>686</v>
      </c>
      <c r="C1413" s="3" t="s">
        <v>1620</v>
      </c>
      <c r="D1413" s="3" t="s">
        <v>1622</v>
      </c>
      <c r="E1413" s="2" t="s">
        <v>1629</v>
      </c>
      <c r="F1413" t="s">
        <v>1965</v>
      </c>
      <c r="G1413" s="4"/>
      <c r="H1413" s="4"/>
      <c r="I1413" s="4"/>
      <c r="J1413" s="4"/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</row>
    <row r="1414" spans="1:21" x14ac:dyDescent="0.25">
      <c r="A1414" s="3" t="s">
        <v>1621</v>
      </c>
      <c r="B1414" s="3" t="s">
        <v>686</v>
      </c>
      <c r="C1414" s="3" t="s">
        <v>1620</v>
      </c>
      <c r="D1414" s="3" t="s">
        <v>1622</v>
      </c>
      <c r="E1414" s="2" t="s">
        <v>1630</v>
      </c>
      <c r="F1414" t="s">
        <v>1966</v>
      </c>
      <c r="G1414" s="4"/>
      <c r="H1414" s="4"/>
      <c r="I1414" s="4"/>
      <c r="J1414" s="4"/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</row>
    <row r="1415" spans="1:21" x14ac:dyDescent="0.25">
      <c r="A1415" s="3" t="s">
        <v>1621</v>
      </c>
      <c r="B1415" s="3" t="s">
        <v>686</v>
      </c>
      <c r="C1415" s="3" t="s">
        <v>1620</v>
      </c>
      <c r="D1415" s="3" t="s">
        <v>1622</v>
      </c>
      <c r="E1415" s="2" t="s">
        <v>1631</v>
      </c>
      <c r="F1415" t="s">
        <v>1967</v>
      </c>
      <c r="G1415" s="4"/>
      <c r="H1415" s="4"/>
      <c r="I1415" s="4"/>
      <c r="J1415" s="4"/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</row>
    <row r="1416" spans="1:21" x14ac:dyDescent="0.25">
      <c r="A1416" s="3" t="s">
        <v>1621</v>
      </c>
      <c r="B1416" s="3" t="s">
        <v>686</v>
      </c>
      <c r="C1416" s="3" t="s">
        <v>1620</v>
      </c>
      <c r="D1416" s="3" t="s">
        <v>1622</v>
      </c>
      <c r="E1416" s="2" t="s">
        <v>1632</v>
      </c>
      <c r="F1416" t="s">
        <v>1968</v>
      </c>
      <c r="G1416" s="4"/>
      <c r="H1416" s="4"/>
      <c r="I1416" s="4"/>
      <c r="J1416" s="4"/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</row>
    <row r="1417" spans="1:21" x14ac:dyDescent="0.25">
      <c r="A1417" s="3" t="s">
        <v>1621</v>
      </c>
      <c r="B1417" s="3" t="s">
        <v>686</v>
      </c>
      <c r="C1417" s="3" t="s">
        <v>1620</v>
      </c>
      <c r="D1417" s="3" t="s">
        <v>1622</v>
      </c>
      <c r="E1417" s="2" t="s">
        <v>1633</v>
      </c>
      <c r="F1417" t="s">
        <v>1969</v>
      </c>
      <c r="G1417" s="4"/>
      <c r="H1417" s="4"/>
      <c r="I1417" s="4"/>
      <c r="J1417" s="4"/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</row>
    <row r="1418" spans="1:21" x14ac:dyDescent="0.25">
      <c r="A1418" s="3" t="s">
        <v>1621</v>
      </c>
      <c r="B1418" s="3" t="s">
        <v>686</v>
      </c>
      <c r="C1418" s="3" t="s">
        <v>1620</v>
      </c>
      <c r="D1418" s="3" t="s">
        <v>1622</v>
      </c>
      <c r="E1418" s="2" t="s">
        <v>1634</v>
      </c>
      <c r="F1418" t="s">
        <v>1970</v>
      </c>
      <c r="G1418" s="4"/>
      <c r="H1418" s="4"/>
      <c r="I1418" s="4"/>
      <c r="J1418" s="4"/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</row>
    <row r="1419" spans="1:21" x14ac:dyDescent="0.25">
      <c r="A1419" s="3" t="s">
        <v>1621</v>
      </c>
      <c r="B1419" s="3" t="s">
        <v>686</v>
      </c>
      <c r="C1419" s="3" t="s">
        <v>1620</v>
      </c>
      <c r="D1419" s="3" t="s">
        <v>1622</v>
      </c>
      <c r="E1419" s="2" t="s">
        <v>1635</v>
      </c>
      <c r="F1419" t="s">
        <v>1971</v>
      </c>
      <c r="G1419" s="4"/>
      <c r="H1419" s="4"/>
      <c r="I1419" s="4"/>
      <c r="J1419" s="4"/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</row>
    <row r="1420" spans="1:21" x14ac:dyDescent="0.25">
      <c r="A1420" s="3" t="s">
        <v>1621</v>
      </c>
      <c r="B1420" s="3" t="s">
        <v>686</v>
      </c>
      <c r="C1420" s="3" t="s">
        <v>1620</v>
      </c>
      <c r="D1420" s="3" t="s">
        <v>1622</v>
      </c>
      <c r="E1420" s="2" t="s">
        <v>1636</v>
      </c>
      <c r="F1420" t="s">
        <v>1972</v>
      </c>
      <c r="G1420" s="4"/>
      <c r="H1420" s="4"/>
      <c r="I1420" s="4"/>
      <c r="J1420" s="4"/>
      <c r="K1420" s="4">
        <v>0</v>
      </c>
      <c r="L1420" s="4">
        <v>0</v>
      </c>
      <c r="M1420" s="4">
        <v>216116405131</v>
      </c>
      <c r="N1420" s="4">
        <v>216116405131</v>
      </c>
      <c r="O1420" s="4">
        <v>205629310305.4234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</row>
    <row r="1421" spans="1:21" x14ac:dyDescent="0.25">
      <c r="A1421" s="3" t="s">
        <v>1621</v>
      </c>
      <c r="B1421" s="3" t="s">
        <v>686</v>
      </c>
      <c r="C1421" s="3" t="s">
        <v>1620</v>
      </c>
      <c r="D1421" s="3" t="s">
        <v>1622</v>
      </c>
      <c r="E1421" s="2" t="s">
        <v>1637</v>
      </c>
      <c r="F1421" t="s">
        <v>1973</v>
      </c>
      <c r="G1421" s="4"/>
      <c r="H1421" s="4"/>
      <c r="I1421" s="4"/>
      <c r="J1421" s="4"/>
      <c r="K1421" s="4">
        <v>0</v>
      </c>
      <c r="L1421" s="4">
        <v>0</v>
      </c>
      <c r="M1421" s="4">
        <v>10979066629</v>
      </c>
      <c r="N1421" s="4">
        <v>0</v>
      </c>
      <c r="O1421" s="4">
        <v>10446305070.409134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</row>
    <row r="1422" spans="1:21" x14ac:dyDescent="0.25">
      <c r="A1422" s="3" t="s">
        <v>1621</v>
      </c>
      <c r="B1422" s="3" t="s">
        <v>686</v>
      </c>
      <c r="C1422" s="3" t="s">
        <v>1620</v>
      </c>
      <c r="D1422" s="3" t="s">
        <v>1622</v>
      </c>
      <c r="E1422" s="2" t="s">
        <v>1638</v>
      </c>
      <c r="F1422" t="s">
        <v>1974</v>
      </c>
      <c r="G1422" s="4"/>
      <c r="H1422" s="4"/>
      <c r="I1422" s="4"/>
      <c r="J1422" s="4"/>
      <c r="K1422" s="4">
        <v>0</v>
      </c>
      <c r="L1422" s="4">
        <v>0</v>
      </c>
      <c r="M1422" s="4">
        <v>15494234</v>
      </c>
      <c r="N1422" s="4">
        <v>0</v>
      </c>
      <c r="O1422" s="4">
        <v>14742372.97811608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</row>
    <row r="1423" spans="1:21" x14ac:dyDescent="0.25">
      <c r="A1423" s="3" t="s">
        <v>1621</v>
      </c>
      <c r="B1423" s="3" t="s">
        <v>686</v>
      </c>
      <c r="C1423" s="3" t="s">
        <v>1620</v>
      </c>
      <c r="D1423" s="3" t="s">
        <v>1622</v>
      </c>
      <c r="E1423" s="2" t="s">
        <v>1639</v>
      </c>
      <c r="F1423" t="s">
        <v>1975</v>
      </c>
      <c r="G1423" s="4"/>
      <c r="H1423" s="4"/>
      <c r="I1423" s="4"/>
      <c r="J1423" s="4"/>
      <c r="K1423" s="4">
        <v>0</v>
      </c>
      <c r="L1423" s="4">
        <v>0</v>
      </c>
      <c r="M1423" s="4">
        <v>922761653</v>
      </c>
      <c r="N1423" s="4">
        <v>0</v>
      </c>
      <c r="O1423" s="4">
        <v>877984446.24167454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</row>
    <row r="1424" spans="1:21" x14ac:dyDescent="0.25">
      <c r="A1424" s="3" t="s">
        <v>1642</v>
      </c>
      <c r="B1424" s="3" t="s">
        <v>686</v>
      </c>
      <c r="C1424" s="3" t="s">
        <v>1641</v>
      </c>
      <c r="D1424" s="3" t="s">
        <v>1622</v>
      </c>
      <c r="E1424" s="2" t="s">
        <v>1640</v>
      </c>
      <c r="F1424" t="s">
        <v>1958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</row>
    <row r="1425" spans="1:21" x14ac:dyDescent="0.25">
      <c r="A1425" s="3" t="s">
        <v>1642</v>
      </c>
      <c r="B1425" s="3" t="s">
        <v>686</v>
      </c>
      <c r="C1425" s="3" t="s">
        <v>1641</v>
      </c>
      <c r="D1425" s="3" t="s">
        <v>1622</v>
      </c>
      <c r="E1425" s="2" t="s">
        <v>1643</v>
      </c>
      <c r="F1425" t="s">
        <v>1959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</row>
    <row r="1426" spans="1:21" x14ac:dyDescent="0.25">
      <c r="A1426" s="3" t="s">
        <v>1642</v>
      </c>
      <c r="B1426" s="3" t="s">
        <v>686</v>
      </c>
      <c r="C1426" s="3" t="s">
        <v>1641</v>
      </c>
      <c r="D1426" s="3" t="s">
        <v>1622</v>
      </c>
      <c r="E1426" s="2" t="s">
        <v>1644</v>
      </c>
      <c r="F1426" t="s">
        <v>1960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</row>
    <row r="1427" spans="1:21" x14ac:dyDescent="0.25">
      <c r="A1427" s="3" t="s">
        <v>1642</v>
      </c>
      <c r="B1427" s="3" t="s">
        <v>686</v>
      </c>
      <c r="C1427" s="3" t="s">
        <v>1641</v>
      </c>
      <c r="D1427" s="3" t="s">
        <v>1622</v>
      </c>
      <c r="E1427" s="2" t="s">
        <v>1645</v>
      </c>
      <c r="F1427" t="s">
        <v>1961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</row>
    <row r="1428" spans="1:21" x14ac:dyDescent="0.25">
      <c r="A1428" s="3" t="s">
        <v>1642</v>
      </c>
      <c r="B1428" s="3" t="s">
        <v>686</v>
      </c>
      <c r="C1428" s="3" t="s">
        <v>1641</v>
      </c>
      <c r="D1428" s="3" t="s">
        <v>1622</v>
      </c>
      <c r="E1428" s="2" t="s">
        <v>1646</v>
      </c>
      <c r="F1428" t="s">
        <v>1962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</row>
    <row r="1429" spans="1:21" x14ac:dyDescent="0.25">
      <c r="A1429" s="3" t="s">
        <v>1642</v>
      </c>
      <c r="B1429" s="3" t="s">
        <v>686</v>
      </c>
      <c r="C1429" s="3" t="s">
        <v>1641</v>
      </c>
      <c r="D1429" s="3" t="s">
        <v>1622</v>
      </c>
      <c r="E1429" s="2" t="s">
        <v>1647</v>
      </c>
      <c r="F1429" t="s">
        <v>1963</v>
      </c>
      <c r="G1429" s="4">
        <v>28571720</v>
      </c>
      <c r="H1429" s="4">
        <v>30057150.694162067</v>
      </c>
      <c r="I1429" s="4">
        <v>20649076</v>
      </c>
      <c r="J1429" s="4">
        <v>20649076</v>
      </c>
      <c r="K1429" s="4">
        <v>21722827.952</v>
      </c>
      <c r="L1429" s="4">
        <v>20668723.075166509</v>
      </c>
      <c r="M1429" s="4">
        <v>0</v>
      </c>
      <c r="N1429" s="4">
        <v>0</v>
      </c>
      <c r="O1429" s="4">
        <v>0</v>
      </c>
      <c r="P1429" s="4">
        <v>22428819.860440001</v>
      </c>
      <c r="Q1429" s="4">
        <v>20132506.202933416</v>
      </c>
      <c r="R1429" s="4">
        <v>0</v>
      </c>
      <c r="S1429" s="4">
        <v>0</v>
      </c>
      <c r="T1429" s="4">
        <v>23101684.456253201</v>
      </c>
      <c r="U1429" s="4">
        <v>20132506.202933412</v>
      </c>
    </row>
    <row r="1430" spans="1:21" x14ac:dyDescent="0.25">
      <c r="A1430" s="3" t="s">
        <v>1642</v>
      </c>
      <c r="B1430" s="3" t="s">
        <v>686</v>
      </c>
      <c r="C1430" s="3" t="s">
        <v>1641</v>
      </c>
      <c r="D1430" s="3" t="s">
        <v>1622</v>
      </c>
      <c r="E1430" s="2" t="s">
        <v>1648</v>
      </c>
      <c r="F1430" t="s">
        <v>1964</v>
      </c>
      <c r="G1430" s="4">
        <v>90640936</v>
      </c>
      <c r="H1430" s="4">
        <v>95353316.93058379</v>
      </c>
      <c r="I1430" s="4">
        <v>105129219</v>
      </c>
      <c r="J1430" s="4">
        <v>105129219</v>
      </c>
      <c r="K1430" s="4">
        <v>110959938</v>
      </c>
      <c r="L1430" s="4">
        <v>105575583.25404376</v>
      </c>
      <c r="M1430" s="4">
        <v>0</v>
      </c>
      <c r="N1430" s="4">
        <v>0</v>
      </c>
      <c r="O1430" s="4">
        <v>0</v>
      </c>
      <c r="P1430" s="4">
        <v>114566135.985</v>
      </c>
      <c r="Q1430" s="4">
        <v>102836594.06584923</v>
      </c>
      <c r="R1430" s="4">
        <v>0</v>
      </c>
      <c r="S1430" s="4">
        <v>0</v>
      </c>
      <c r="T1430" s="4">
        <v>118003120.06455</v>
      </c>
      <c r="U1430" s="4">
        <v>102836594.06584921</v>
      </c>
    </row>
    <row r="1431" spans="1:21" x14ac:dyDescent="0.25">
      <c r="A1431" s="3" t="s">
        <v>1642</v>
      </c>
      <c r="B1431" s="3" t="s">
        <v>686</v>
      </c>
      <c r="C1431" s="3" t="s">
        <v>1641</v>
      </c>
      <c r="D1431" s="3" t="s">
        <v>1622</v>
      </c>
      <c r="E1431" s="2" t="s">
        <v>1649</v>
      </c>
      <c r="F1431" t="s">
        <v>1965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</row>
    <row r="1432" spans="1:21" x14ac:dyDescent="0.25">
      <c r="A1432" s="3" t="s">
        <v>1642</v>
      </c>
      <c r="B1432" s="3" t="s">
        <v>686</v>
      </c>
      <c r="C1432" s="3" t="s">
        <v>1641</v>
      </c>
      <c r="D1432" s="3" t="s">
        <v>1622</v>
      </c>
      <c r="E1432" s="2" t="s">
        <v>1650</v>
      </c>
      <c r="F1432" t="s">
        <v>1966</v>
      </c>
      <c r="G1432" s="4">
        <v>380490603</v>
      </c>
      <c r="H1432" s="4">
        <v>400272135.94713908</v>
      </c>
      <c r="I1432" s="4">
        <v>135959426</v>
      </c>
      <c r="J1432" s="4">
        <v>135959426</v>
      </c>
      <c r="K1432" s="4">
        <v>143029316</v>
      </c>
      <c r="L1432" s="4">
        <v>136088787.82112274</v>
      </c>
      <c r="M1432" s="4">
        <v>0</v>
      </c>
      <c r="N1432" s="4">
        <v>0</v>
      </c>
      <c r="O1432" s="4">
        <v>0</v>
      </c>
      <c r="P1432" s="4">
        <v>147677768.77000001</v>
      </c>
      <c r="Q1432" s="4">
        <v>132558182.47670682</v>
      </c>
      <c r="R1432" s="4">
        <v>0</v>
      </c>
      <c r="S1432" s="4">
        <v>0</v>
      </c>
      <c r="T1432" s="4">
        <v>152108101.83309999</v>
      </c>
      <c r="U1432" s="4">
        <v>132558182.4767068</v>
      </c>
    </row>
    <row r="1433" spans="1:21" x14ac:dyDescent="0.25">
      <c r="A1433" s="3" t="s">
        <v>1642</v>
      </c>
      <c r="B1433" s="3" t="s">
        <v>686</v>
      </c>
      <c r="C1433" s="3" t="s">
        <v>1641</v>
      </c>
      <c r="D1433" s="3" t="s">
        <v>1622</v>
      </c>
      <c r="E1433" s="2" t="s">
        <v>1651</v>
      </c>
      <c r="F1433" t="s">
        <v>1967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</row>
    <row r="1434" spans="1:21" x14ac:dyDescent="0.25">
      <c r="A1434" s="3" t="s">
        <v>1642</v>
      </c>
      <c r="B1434" s="3" t="s">
        <v>686</v>
      </c>
      <c r="C1434" s="3" t="s">
        <v>1641</v>
      </c>
      <c r="D1434" s="3" t="s">
        <v>1622</v>
      </c>
      <c r="E1434" s="2" t="s">
        <v>1652</v>
      </c>
      <c r="F1434" t="s">
        <v>1968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</row>
    <row r="1435" spans="1:21" x14ac:dyDescent="0.25">
      <c r="A1435" s="3" t="s">
        <v>1642</v>
      </c>
      <c r="B1435" s="3" t="s">
        <v>686</v>
      </c>
      <c r="C1435" s="3" t="s">
        <v>1641</v>
      </c>
      <c r="D1435" s="3" t="s">
        <v>1622</v>
      </c>
      <c r="E1435" s="2" t="s">
        <v>1653</v>
      </c>
      <c r="F1435" t="s">
        <v>1969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</row>
    <row r="1436" spans="1:21" x14ac:dyDescent="0.25">
      <c r="A1436" s="3" t="s">
        <v>1642</v>
      </c>
      <c r="B1436" s="3" t="s">
        <v>686</v>
      </c>
      <c r="C1436" s="3" t="s">
        <v>1641</v>
      </c>
      <c r="D1436" s="3" t="s">
        <v>1622</v>
      </c>
      <c r="E1436" s="2" t="s">
        <v>1654</v>
      </c>
      <c r="F1436" t="s">
        <v>1970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</row>
    <row r="1437" spans="1:21" x14ac:dyDescent="0.25">
      <c r="A1437" s="3" t="s">
        <v>1642</v>
      </c>
      <c r="B1437" s="3" t="s">
        <v>686</v>
      </c>
      <c r="C1437" s="3" t="s">
        <v>1641</v>
      </c>
      <c r="D1437" s="3" t="s">
        <v>1622</v>
      </c>
      <c r="E1437" s="2" t="s">
        <v>1655</v>
      </c>
      <c r="F1437" t="s">
        <v>1971</v>
      </c>
      <c r="G1437" s="4">
        <v>674502044</v>
      </c>
      <c r="H1437" s="4">
        <v>709569097.69619513</v>
      </c>
      <c r="I1437" s="4">
        <v>1279479782</v>
      </c>
      <c r="J1437" s="4">
        <v>1279479782</v>
      </c>
      <c r="K1437" s="4">
        <v>1346012731</v>
      </c>
      <c r="L1437" s="4">
        <v>1280697175.0713606</v>
      </c>
      <c r="M1437" s="4">
        <v>0</v>
      </c>
      <c r="N1437" s="4">
        <v>0</v>
      </c>
      <c r="O1437" s="4">
        <v>0</v>
      </c>
      <c r="P1437" s="4">
        <v>1389758144.7574999</v>
      </c>
      <c r="Q1437" s="4">
        <v>1247471540.8124337</v>
      </c>
      <c r="R1437" s="4">
        <v>0</v>
      </c>
      <c r="S1437" s="4">
        <v>0</v>
      </c>
      <c r="T1437" s="4">
        <v>1431450889.10022</v>
      </c>
      <c r="U1437" s="4">
        <v>1247471540.8124292</v>
      </c>
    </row>
    <row r="1438" spans="1:21" x14ac:dyDescent="0.25">
      <c r="A1438" s="3" t="s">
        <v>1642</v>
      </c>
      <c r="B1438" s="3" t="s">
        <v>686</v>
      </c>
      <c r="C1438" s="3" t="s">
        <v>1641</v>
      </c>
      <c r="D1438" s="3" t="s">
        <v>1622</v>
      </c>
      <c r="E1438" s="2" t="s">
        <v>1656</v>
      </c>
      <c r="F1438" t="s">
        <v>1972</v>
      </c>
      <c r="G1438" s="4">
        <v>1237533948</v>
      </c>
      <c r="H1438" s="4">
        <v>1301872773.6439152</v>
      </c>
      <c r="I1438" s="4">
        <v>873870763</v>
      </c>
      <c r="J1438" s="4">
        <v>873870763</v>
      </c>
      <c r="K1438" s="4">
        <v>919312042.676</v>
      </c>
      <c r="L1438" s="4">
        <v>874702228.99714553</v>
      </c>
      <c r="M1438" s="4">
        <v>192657198696</v>
      </c>
      <c r="N1438" s="4">
        <v>192657198696</v>
      </c>
      <c r="O1438" s="4">
        <v>183308466884.87155</v>
      </c>
      <c r="P1438" s="4">
        <v>949189684.06297004</v>
      </c>
      <c r="Q1438" s="4">
        <v>852009482.49014413</v>
      </c>
      <c r="R1438" s="4">
        <v>0</v>
      </c>
      <c r="S1438" s="4">
        <v>0</v>
      </c>
      <c r="T1438" s="4">
        <v>977665374.58485901</v>
      </c>
      <c r="U1438" s="4">
        <v>852009482.49014401</v>
      </c>
    </row>
    <row r="1439" spans="1:21" x14ac:dyDescent="0.25">
      <c r="A1439" s="3" t="s">
        <v>1642</v>
      </c>
      <c r="B1439" s="3" t="s">
        <v>686</v>
      </c>
      <c r="C1439" s="3" t="s">
        <v>1641</v>
      </c>
      <c r="D1439" s="3" t="s">
        <v>1622</v>
      </c>
      <c r="E1439" s="2" t="s">
        <v>1657</v>
      </c>
      <c r="F1439" t="s">
        <v>1973</v>
      </c>
      <c r="G1439" s="4">
        <v>385020399</v>
      </c>
      <c r="H1439" s="4">
        <v>405037433.97560263</v>
      </c>
      <c r="I1439" s="4">
        <v>464629442</v>
      </c>
      <c r="J1439" s="4">
        <v>464629442</v>
      </c>
      <c r="K1439" s="4">
        <v>488790172.98400003</v>
      </c>
      <c r="L1439" s="4">
        <v>465071525.19885826</v>
      </c>
      <c r="M1439" s="4">
        <v>9690858795</v>
      </c>
      <c r="N1439" s="4">
        <v>0</v>
      </c>
      <c r="O1439" s="4">
        <v>9220607797.3358707</v>
      </c>
      <c r="P1439" s="4">
        <v>504675853.60597998</v>
      </c>
      <c r="Q1439" s="4">
        <v>453005990.34700102</v>
      </c>
      <c r="R1439" s="4">
        <v>0</v>
      </c>
      <c r="S1439" s="4">
        <v>0</v>
      </c>
      <c r="T1439" s="4">
        <v>519816129.21415901</v>
      </c>
      <c r="U1439" s="4">
        <v>453005990.34700066</v>
      </c>
    </row>
    <row r="1440" spans="1:21" x14ac:dyDescent="0.25">
      <c r="A1440" s="3" t="s">
        <v>1642</v>
      </c>
      <c r="B1440" s="3" t="s">
        <v>686</v>
      </c>
      <c r="C1440" s="3" t="s">
        <v>1641</v>
      </c>
      <c r="D1440" s="3" t="s">
        <v>1622</v>
      </c>
      <c r="E1440" s="2" t="s">
        <v>1658</v>
      </c>
      <c r="F1440" t="s">
        <v>1974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</row>
    <row r="1441" spans="1:21" x14ac:dyDescent="0.25">
      <c r="A1441" s="3" t="s">
        <v>1642</v>
      </c>
      <c r="B1441" s="3" t="s">
        <v>686</v>
      </c>
      <c r="C1441" s="3" t="s">
        <v>1641</v>
      </c>
      <c r="D1441" s="3" t="s">
        <v>1622</v>
      </c>
      <c r="E1441" s="2" t="s">
        <v>1659</v>
      </c>
      <c r="F1441" t="s">
        <v>1975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523476821</v>
      </c>
      <c r="N1441" s="4">
        <v>0</v>
      </c>
      <c r="O1441" s="4">
        <v>498074996.19410086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</row>
    <row r="1442" spans="1:21" x14ac:dyDescent="0.25">
      <c r="A1442" s="3" t="s">
        <v>1662</v>
      </c>
      <c r="B1442" s="3" t="s">
        <v>686</v>
      </c>
      <c r="C1442" s="3" t="s">
        <v>1661</v>
      </c>
      <c r="D1442" s="3" t="s">
        <v>1622</v>
      </c>
      <c r="E1442" s="2" t="s">
        <v>1660</v>
      </c>
      <c r="F1442" t="s">
        <v>1958</v>
      </c>
      <c r="G1442" s="4">
        <v>0</v>
      </c>
      <c r="H1442" s="4">
        <v>0</v>
      </c>
      <c r="I1442" s="4">
        <v>15400000</v>
      </c>
      <c r="J1442" s="4">
        <v>15400000</v>
      </c>
      <c r="K1442" s="4">
        <v>15400000</v>
      </c>
      <c r="L1442" s="4">
        <v>14652711.703139866</v>
      </c>
      <c r="M1442" s="4">
        <v>0</v>
      </c>
      <c r="N1442" s="4">
        <v>0</v>
      </c>
      <c r="O1442" s="4">
        <v>0</v>
      </c>
      <c r="P1442" s="4">
        <v>15400000</v>
      </c>
      <c r="Q1442" s="4">
        <v>13823312.927490439</v>
      </c>
      <c r="R1442" s="4">
        <v>0</v>
      </c>
      <c r="S1442" s="4">
        <v>0</v>
      </c>
      <c r="T1442" s="4">
        <v>15400000</v>
      </c>
      <c r="U1442" s="4">
        <v>13420692.162612077</v>
      </c>
    </row>
    <row r="1443" spans="1:21" x14ac:dyDescent="0.25">
      <c r="A1443" s="3" t="s">
        <v>1662</v>
      </c>
      <c r="B1443" s="3" t="s">
        <v>686</v>
      </c>
      <c r="C1443" s="3" t="s">
        <v>1661</v>
      </c>
      <c r="D1443" s="3" t="s">
        <v>1622</v>
      </c>
      <c r="E1443" s="2" t="s">
        <v>1663</v>
      </c>
      <c r="F1443" t="s">
        <v>1959</v>
      </c>
      <c r="G1443" s="4">
        <v>5096015</v>
      </c>
      <c r="H1443" s="4">
        <v>5360954.4960790006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</row>
    <row r="1444" spans="1:21" x14ac:dyDescent="0.25">
      <c r="A1444" s="3" t="s">
        <v>1662</v>
      </c>
      <c r="B1444" s="3" t="s">
        <v>686</v>
      </c>
      <c r="C1444" s="3" t="s">
        <v>1661</v>
      </c>
      <c r="D1444" s="3" t="s">
        <v>1622</v>
      </c>
      <c r="E1444" s="2" t="s">
        <v>1664</v>
      </c>
      <c r="F1444" t="s">
        <v>1960</v>
      </c>
      <c r="G1444" s="4">
        <v>219991949</v>
      </c>
      <c r="H1444" s="4">
        <v>231429230.11269242</v>
      </c>
      <c r="I1444" s="4">
        <v>356358958</v>
      </c>
      <c r="J1444" s="4">
        <v>356358958</v>
      </c>
      <c r="K1444" s="4">
        <v>356358958</v>
      </c>
      <c r="L1444" s="4">
        <v>339066563.27307326</v>
      </c>
      <c r="M1444" s="4">
        <v>0</v>
      </c>
      <c r="N1444" s="4">
        <v>0</v>
      </c>
      <c r="O1444" s="4">
        <v>0</v>
      </c>
      <c r="P1444" s="4">
        <v>356358958</v>
      </c>
      <c r="Q1444" s="4">
        <v>319874116.2953521</v>
      </c>
      <c r="R1444" s="4">
        <v>0</v>
      </c>
      <c r="S1444" s="4">
        <v>0</v>
      </c>
      <c r="T1444" s="4">
        <v>356358958</v>
      </c>
      <c r="U1444" s="4">
        <v>310557394.4615069</v>
      </c>
    </row>
    <row r="1445" spans="1:21" x14ac:dyDescent="0.25">
      <c r="A1445" s="3" t="s">
        <v>1662</v>
      </c>
      <c r="B1445" s="3" t="s">
        <v>686</v>
      </c>
      <c r="C1445" s="3" t="s">
        <v>1661</v>
      </c>
      <c r="D1445" s="3" t="s">
        <v>1622</v>
      </c>
      <c r="E1445" s="2" t="s">
        <v>1665</v>
      </c>
      <c r="F1445" t="s">
        <v>1961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</row>
    <row r="1446" spans="1:21" x14ac:dyDescent="0.25">
      <c r="A1446" s="3" t="s">
        <v>1662</v>
      </c>
      <c r="B1446" s="3" t="s">
        <v>686</v>
      </c>
      <c r="C1446" s="3" t="s">
        <v>1661</v>
      </c>
      <c r="D1446" s="3" t="s">
        <v>1622</v>
      </c>
      <c r="E1446" s="2" t="s">
        <v>1666</v>
      </c>
      <c r="F1446" t="s">
        <v>1962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</row>
    <row r="1447" spans="1:21" x14ac:dyDescent="0.25">
      <c r="A1447" s="3" t="s">
        <v>1662</v>
      </c>
      <c r="B1447" s="3" t="s">
        <v>686</v>
      </c>
      <c r="C1447" s="3" t="s">
        <v>1661</v>
      </c>
      <c r="D1447" s="3" t="s">
        <v>1622</v>
      </c>
      <c r="E1447" s="2" t="s">
        <v>1667</v>
      </c>
      <c r="F1447" t="s">
        <v>1963</v>
      </c>
      <c r="G1447" s="4">
        <v>1515539575</v>
      </c>
      <c r="H1447" s="4">
        <v>1594331786.421725</v>
      </c>
      <c r="I1447" s="4">
        <v>1428053915</v>
      </c>
      <c r="J1447" s="4">
        <v>1428053915</v>
      </c>
      <c r="K1447" s="4">
        <v>1413773375.8499999</v>
      </c>
      <c r="L1447" s="4">
        <v>1345169720.1236916</v>
      </c>
      <c r="M1447" s="4">
        <v>0</v>
      </c>
      <c r="N1447" s="4">
        <v>0</v>
      </c>
      <c r="O1447" s="4">
        <v>0</v>
      </c>
      <c r="P1447" s="4">
        <v>1413773375.8499999</v>
      </c>
      <c r="Q1447" s="4">
        <v>1269028037.8525393</v>
      </c>
      <c r="R1447" s="4">
        <v>0</v>
      </c>
      <c r="S1447" s="4">
        <v>0</v>
      </c>
      <c r="T1447" s="4">
        <v>1413773375.8499999</v>
      </c>
      <c r="U1447" s="4">
        <v>1232066056.1675136</v>
      </c>
    </row>
    <row r="1448" spans="1:21" x14ac:dyDescent="0.25">
      <c r="A1448" s="3" t="s">
        <v>1662</v>
      </c>
      <c r="B1448" s="3" t="s">
        <v>686</v>
      </c>
      <c r="C1448" s="3" t="s">
        <v>1661</v>
      </c>
      <c r="D1448" s="3" t="s">
        <v>1622</v>
      </c>
      <c r="E1448" s="2" t="s">
        <v>1668</v>
      </c>
      <c r="F1448" t="s">
        <v>1964</v>
      </c>
      <c r="G1448" s="4">
        <v>2163603429</v>
      </c>
      <c r="H1448" s="4">
        <v>2276088184.6755733</v>
      </c>
      <c r="I1448" s="4">
        <v>2091250000</v>
      </c>
      <c r="J1448" s="4">
        <v>2091250000</v>
      </c>
      <c r="K1448" s="4">
        <v>2070337500</v>
      </c>
      <c r="L1448" s="4">
        <v>1969873929.5908659</v>
      </c>
      <c r="M1448" s="4">
        <v>0</v>
      </c>
      <c r="N1448" s="4">
        <v>0</v>
      </c>
      <c r="O1448" s="4">
        <v>0</v>
      </c>
      <c r="P1448" s="4">
        <v>2070337500</v>
      </c>
      <c r="Q1448" s="4">
        <v>1858371631.689496</v>
      </c>
      <c r="R1448" s="4">
        <v>0</v>
      </c>
      <c r="S1448" s="4">
        <v>0</v>
      </c>
      <c r="T1448" s="4">
        <v>2070337500</v>
      </c>
      <c r="U1448" s="4">
        <v>1804244302.611161</v>
      </c>
    </row>
    <row r="1449" spans="1:21" x14ac:dyDescent="0.25">
      <c r="A1449" s="3" t="s">
        <v>1662</v>
      </c>
      <c r="B1449" s="3" t="s">
        <v>686</v>
      </c>
      <c r="C1449" s="3" t="s">
        <v>1661</v>
      </c>
      <c r="D1449" s="3" t="s">
        <v>1622</v>
      </c>
      <c r="E1449" s="2" t="s">
        <v>1669</v>
      </c>
      <c r="F1449" t="s">
        <v>1965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</row>
    <row r="1450" spans="1:21" x14ac:dyDescent="0.25">
      <c r="A1450" s="3" t="s">
        <v>1662</v>
      </c>
      <c r="B1450" s="3" t="s">
        <v>686</v>
      </c>
      <c r="C1450" s="3" t="s">
        <v>1661</v>
      </c>
      <c r="D1450" s="3" t="s">
        <v>1622</v>
      </c>
      <c r="E1450" s="2" t="s">
        <v>1670</v>
      </c>
      <c r="F1450" t="s">
        <v>1966</v>
      </c>
      <c r="G1450" s="4">
        <v>1059106560</v>
      </c>
      <c r="H1450" s="4">
        <v>1114169027.1042695</v>
      </c>
      <c r="I1450" s="4">
        <v>1224854190</v>
      </c>
      <c r="J1450" s="4">
        <v>1224854190</v>
      </c>
      <c r="K1450" s="4">
        <v>1212605648.0999999</v>
      </c>
      <c r="L1450" s="4">
        <v>1153763699.4291151</v>
      </c>
      <c r="M1450" s="4">
        <v>0</v>
      </c>
      <c r="N1450" s="4">
        <v>0</v>
      </c>
      <c r="O1450" s="4">
        <v>0</v>
      </c>
      <c r="P1450" s="4">
        <v>1212605648.0999999</v>
      </c>
      <c r="Q1450" s="4">
        <v>1088456320.2161462</v>
      </c>
      <c r="R1450" s="4">
        <v>0</v>
      </c>
      <c r="S1450" s="4">
        <v>0</v>
      </c>
      <c r="T1450" s="4">
        <v>1212605648.0999999</v>
      </c>
      <c r="U1450" s="4">
        <v>1056753708.9477147</v>
      </c>
    </row>
    <row r="1451" spans="1:21" x14ac:dyDescent="0.25">
      <c r="A1451" s="3" t="s">
        <v>1662</v>
      </c>
      <c r="B1451" s="3" t="s">
        <v>686</v>
      </c>
      <c r="C1451" s="3" t="s">
        <v>1661</v>
      </c>
      <c r="D1451" s="3" t="s">
        <v>1622</v>
      </c>
      <c r="E1451" s="2" t="s">
        <v>1671</v>
      </c>
      <c r="F1451" t="s">
        <v>1967</v>
      </c>
      <c r="G1451" s="4">
        <v>351365199</v>
      </c>
      <c r="H1451" s="4">
        <v>369632515.47429562</v>
      </c>
      <c r="I1451" s="4">
        <v>72000000</v>
      </c>
      <c r="J1451" s="4">
        <v>72000000</v>
      </c>
      <c r="K1451" s="4">
        <v>71280000</v>
      </c>
      <c r="L1451" s="4">
        <v>67821122.740247384</v>
      </c>
      <c r="M1451" s="4">
        <v>0</v>
      </c>
      <c r="N1451" s="4">
        <v>0</v>
      </c>
      <c r="O1451" s="4">
        <v>0</v>
      </c>
      <c r="P1451" s="4">
        <v>71280000</v>
      </c>
      <c r="Q1451" s="4">
        <v>63982191.264384322</v>
      </c>
      <c r="R1451" s="4">
        <v>0</v>
      </c>
      <c r="S1451" s="4">
        <v>0</v>
      </c>
      <c r="T1451" s="4">
        <v>71280000</v>
      </c>
      <c r="U1451" s="4">
        <v>62118632.295518756</v>
      </c>
    </row>
    <row r="1452" spans="1:21" x14ac:dyDescent="0.25">
      <c r="A1452" s="3" t="s">
        <v>1662</v>
      </c>
      <c r="B1452" s="3" t="s">
        <v>686</v>
      </c>
      <c r="C1452" s="3" t="s">
        <v>1661</v>
      </c>
      <c r="D1452" s="3" t="s">
        <v>1622</v>
      </c>
      <c r="E1452" s="2" t="s">
        <v>1672</v>
      </c>
      <c r="F1452" t="s">
        <v>1968</v>
      </c>
      <c r="G1452" s="4">
        <v>588490979</v>
      </c>
      <c r="H1452" s="4">
        <v>619086356.64769089</v>
      </c>
      <c r="I1452" s="4">
        <v>576610501</v>
      </c>
      <c r="J1452" s="4">
        <v>576610501</v>
      </c>
      <c r="K1452" s="4">
        <v>576610501</v>
      </c>
      <c r="L1452" s="4">
        <v>548630352.99714553</v>
      </c>
      <c r="M1452" s="4">
        <v>0</v>
      </c>
      <c r="N1452" s="4">
        <v>0</v>
      </c>
      <c r="O1452" s="4">
        <v>0</v>
      </c>
      <c r="P1452" s="4">
        <v>576610501</v>
      </c>
      <c r="Q1452" s="4">
        <v>517575804.71428823</v>
      </c>
      <c r="R1452" s="4">
        <v>0</v>
      </c>
      <c r="S1452" s="4">
        <v>0</v>
      </c>
      <c r="T1452" s="4">
        <v>576610501</v>
      </c>
      <c r="U1452" s="4">
        <v>502500781.27600795</v>
      </c>
    </row>
    <row r="1453" spans="1:21" x14ac:dyDescent="0.25">
      <c r="A1453" s="3" t="s">
        <v>1662</v>
      </c>
      <c r="B1453" s="3" t="s">
        <v>686</v>
      </c>
      <c r="C1453" s="3" t="s">
        <v>1661</v>
      </c>
      <c r="D1453" s="3" t="s">
        <v>1622</v>
      </c>
      <c r="E1453" s="2" t="s">
        <v>1673</v>
      </c>
      <c r="F1453" t="s">
        <v>1969</v>
      </c>
      <c r="G1453" s="4">
        <v>13870522270</v>
      </c>
      <c r="H1453" s="4">
        <v>14591644397.891373</v>
      </c>
      <c r="I1453" s="4">
        <v>22614948397</v>
      </c>
      <c r="J1453" s="4">
        <v>22614948397</v>
      </c>
      <c r="K1453" s="4">
        <v>22614948397</v>
      </c>
      <c r="L1453" s="4">
        <v>21517553184.586109</v>
      </c>
      <c r="M1453" s="4">
        <v>0</v>
      </c>
      <c r="N1453" s="4">
        <v>0</v>
      </c>
      <c r="O1453" s="4">
        <v>0</v>
      </c>
      <c r="P1453" s="4">
        <v>22614948397</v>
      </c>
      <c r="Q1453" s="4">
        <v>20299578476.024632</v>
      </c>
      <c r="R1453" s="4">
        <v>0</v>
      </c>
      <c r="S1453" s="4">
        <v>0</v>
      </c>
      <c r="T1453" s="4">
        <v>22614948397</v>
      </c>
      <c r="U1453" s="4">
        <v>19708328617.499638</v>
      </c>
    </row>
    <row r="1454" spans="1:21" x14ac:dyDescent="0.25">
      <c r="A1454" s="3" t="s">
        <v>1662</v>
      </c>
      <c r="B1454" s="3" t="s">
        <v>686</v>
      </c>
      <c r="C1454" s="3" t="s">
        <v>1661</v>
      </c>
      <c r="D1454" s="3" t="s">
        <v>1622</v>
      </c>
      <c r="E1454" s="2" t="s">
        <v>1674</v>
      </c>
      <c r="F1454" t="s">
        <v>1970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</row>
    <row r="1455" spans="1:21" x14ac:dyDescent="0.25">
      <c r="A1455" s="3" t="s">
        <v>1662</v>
      </c>
      <c r="B1455" s="3" t="s">
        <v>686</v>
      </c>
      <c r="C1455" s="3" t="s">
        <v>1661</v>
      </c>
      <c r="D1455" s="3" t="s">
        <v>1622</v>
      </c>
      <c r="E1455" s="2" t="s">
        <v>1675</v>
      </c>
      <c r="F1455" t="s">
        <v>1971</v>
      </c>
      <c r="G1455" s="4">
        <v>5093849403</v>
      </c>
      <c r="H1455" s="4">
        <v>5358676310.6784773</v>
      </c>
      <c r="I1455" s="4">
        <v>4932053524</v>
      </c>
      <c r="J1455" s="4">
        <v>4932053524</v>
      </c>
      <c r="K1455" s="4">
        <v>4932053524</v>
      </c>
      <c r="L1455" s="4">
        <v>4692724570.8848715</v>
      </c>
      <c r="M1455" s="4">
        <v>0</v>
      </c>
      <c r="N1455" s="4">
        <v>0</v>
      </c>
      <c r="O1455" s="4">
        <v>0</v>
      </c>
      <c r="P1455" s="4">
        <v>4932053524</v>
      </c>
      <c r="Q1455" s="4">
        <v>4427098651.7781801</v>
      </c>
      <c r="R1455" s="4">
        <v>0</v>
      </c>
      <c r="S1455" s="4">
        <v>0</v>
      </c>
      <c r="T1455" s="4">
        <v>4932053524</v>
      </c>
      <c r="U1455" s="4">
        <v>4298154030.852602</v>
      </c>
    </row>
    <row r="1456" spans="1:21" x14ac:dyDescent="0.25">
      <c r="A1456" s="3" t="s">
        <v>1662</v>
      </c>
      <c r="B1456" s="3" t="s">
        <v>686</v>
      </c>
      <c r="C1456" s="3" t="s">
        <v>1661</v>
      </c>
      <c r="D1456" s="3" t="s">
        <v>1622</v>
      </c>
      <c r="E1456" s="2" t="s">
        <v>1676</v>
      </c>
      <c r="F1456" t="s">
        <v>1972</v>
      </c>
      <c r="G1456" s="4">
        <v>233492137029</v>
      </c>
      <c r="H1456" s="4">
        <v>245631286761.26575</v>
      </c>
      <c r="I1456" s="4">
        <v>226721393438</v>
      </c>
      <c r="J1456" s="4">
        <v>226721393438</v>
      </c>
      <c r="K1456" s="4">
        <v>226721393438</v>
      </c>
      <c r="L1456" s="4">
        <v>215719689284.49097</v>
      </c>
      <c r="M1456" s="4">
        <v>226647107160</v>
      </c>
      <c r="N1456" s="4">
        <v>226647107160</v>
      </c>
      <c r="O1456" s="4">
        <v>215649007764.03424</v>
      </c>
      <c r="P1456" s="4">
        <v>226721393438</v>
      </c>
      <c r="Q1456" s="4">
        <v>203509140834.42542</v>
      </c>
      <c r="R1456" s="4">
        <v>0</v>
      </c>
      <c r="S1456" s="4">
        <v>0</v>
      </c>
      <c r="T1456" s="4">
        <v>226721393438</v>
      </c>
      <c r="U1456" s="4">
        <v>197581690130.5101</v>
      </c>
    </row>
    <row r="1457" spans="1:21" x14ac:dyDescent="0.25">
      <c r="A1457" s="3" t="s">
        <v>1662</v>
      </c>
      <c r="B1457" s="3" t="s">
        <v>686</v>
      </c>
      <c r="C1457" s="3" t="s">
        <v>1661</v>
      </c>
      <c r="D1457" s="3" t="s">
        <v>1622</v>
      </c>
      <c r="E1457" s="2" t="s">
        <v>1677</v>
      </c>
      <c r="F1457" t="s">
        <v>1973</v>
      </c>
      <c r="G1457" s="4">
        <v>3927403301</v>
      </c>
      <c r="H1457" s="4">
        <v>4131587207.7322102</v>
      </c>
      <c r="I1457" s="4">
        <v>4606440311</v>
      </c>
      <c r="J1457" s="4">
        <v>4606440311</v>
      </c>
      <c r="K1457" s="4">
        <v>4606440311</v>
      </c>
      <c r="L1457" s="4">
        <v>4382911808.7535677</v>
      </c>
      <c r="M1457" s="4">
        <v>5896504049</v>
      </c>
      <c r="N1457" s="4">
        <v>0</v>
      </c>
      <c r="O1457" s="4">
        <v>5610374927.6879158</v>
      </c>
      <c r="P1457" s="4">
        <v>4606440311</v>
      </c>
      <c r="Q1457" s="4">
        <v>4134822461.0882716</v>
      </c>
      <c r="R1457" s="4">
        <v>0</v>
      </c>
      <c r="S1457" s="4">
        <v>0</v>
      </c>
      <c r="T1457" s="4">
        <v>4606440311</v>
      </c>
      <c r="U1457" s="4">
        <v>4014390738.9206519</v>
      </c>
    </row>
    <row r="1458" spans="1:21" x14ac:dyDescent="0.25">
      <c r="A1458" s="3" t="s">
        <v>1662</v>
      </c>
      <c r="B1458" s="3" t="s">
        <v>686</v>
      </c>
      <c r="C1458" s="3" t="s">
        <v>1661</v>
      </c>
      <c r="D1458" s="3" t="s">
        <v>1622</v>
      </c>
      <c r="E1458" s="2" t="s">
        <v>1678</v>
      </c>
      <c r="F1458" t="s">
        <v>1974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</row>
    <row r="1459" spans="1:21" x14ac:dyDescent="0.25">
      <c r="A1459" s="3" t="s">
        <v>1662</v>
      </c>
      <c r="B1459" s="3" t="s">
        <v>686</v>
      </c>
      <c r="C1459" s="3" t="s">
        <v>1661</v>
      </c>
      <c r="D1459" s="3" t="s">
        <v>1622</v>
      </c>
      <c r="E1459" s="2" t="s">
        <v>1679</v>
      </c>
      <c r="F1459" t="s">
        <v>1975</v>
      </c>
      <c r="G1459" s="4">
        <v>348179533</v>
      </c>
      <c r="H1459" s="4">
        <v>366281228.15161192</v>
      </c>
      <c r="I1459" s="4">
        <v>663044687</v>
      </c>
      <c r="J1459" s="4">
        <v>663044687</v>
      </c>
      <c r="K1459" s="4">
        <v>663044687</v>
      </c>
      <c r="L1459" s="4">
        <v>630870301.6175071</v>
      </c>
      <c r="M1459" s="4">
        <v>509460719</v>
      </c>
      <c r="N1459" s="4">
        <v>0</v>
      </c>
      <c r="O1459" s="4">
        <v>484739028.54424357</v>
      </c>
      <c r="P1459" s="4">
        <v>663044687</v>
      </c>
      <c r="Q1459" s="4">
        <v>595160661.90330863</v>
      </c>
      <c r="R1459" s="4">
        <v>0</v>
      </c>
      <c r="S1459" s="4">
        <v>0</v>
      </c>
      <c r="T1459" s="4">
        <v>663044687</v>
      </c>
      <c r="U1459" s="4">
        <v>577825885.34301805</v>
      </c>
    </row>
    <row r="1460" spans="1:21" x14ac:dyDescent="0.25">
      <c r="A1460" s="3" t="s">
        <v>1682</v>
      </c>
      <c r="B1460" s="3" t="s">
        <v>686</v>
      </c>
      <c r="C1460" s="3" t="s">
        <v>1681</v>
      </c>
      <c r="D1460" s="3" t="s">
        <v>1622</v>
      </c>
      <c r="E1460" s="2" t="s">
        <v>1680</v>
      </c>
      <c r="F1460" t="s">
        <v>1958</v>
      </c>
      <c r="G1460" s="4"/>
      <c r="H1460" s="4"/>
      <c r="I1460" s="4"/>
      <c r="J1460" s="4"/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</row>
    <row r="1461" spans="1:21" x14ac:dyDescent="0.25">
      <c r="A1461" s="3" t="s">
        <v>1682</v>
      </c>
      <c r="B1461" s="3" t="s">
        <v>686</v>
      </c>
      <c r="C1461" s="3" t="s">
        <v>1681</v>
      </c>
      <c r="D1461" s="3" t="s">
        <v>1622</v>
      </c>
      <c r="E1461" s="2" t="s">
        <v>1683</v>
      </c>
      <c r="F1461" t="s">
        <v>1959</v>
      </c>
      <c r="G1461" s="4"/>
      <c r="H1461" s="4"/>
      <c r="I1461" s="4"/>
      <c r="J1461" s="4"/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</row>
    <row r="1462" spans="1:21" x14ac:dyDescent="0.25">
      <c r="A1462" s="3" t="s">
        <v>1682</v>
      </c>
      <c r="B1462" s="3" t="s">
        <v>686</v>
      </c>
      <c r="C1462" s="3" t="s">
        <v>1681</v>
      </c>
      <c r="D1462" s="3" t="s">
        <v>1622</v>
      </c>
      <c r="E1462" s="2" t="s">
        <v>1684</v>
      </c>
      <c r="F1462" t="s">
        <v>1960</v>
      </c>
      <c r="G1462" s="4"/>
      <c r="H1462" s="4"/>
      <c r="I1462" s="4"/>
      <c r="J1462" s="4"/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</row>
    <row r="1463" spans="1:21" x14ac:dyDescent="0.25">
      <c r="A1463" s="3" t="s">
        <v>1682</v>
      </c>
      <c r="B1463" s="3" t="s">
        <v>686</v>
      </c>
      <c r="C1463" s="3" t="s">
        <v>1681</v>
      </c>
      <c r="D1463" s="3" t="s">
        <v>1622</v>
      </c>
      <c r="E1463" s="2" t="s">
        <v>1685</v>
      </c>
      <c r="F1463" t="s">
        <v>1961</v>
      </c>
      <c r="G1463" s="4"/>
      <c r="H1463" s="4"/>
      <c r="I1463" s="4"/>
      <c r="J1463" s="4"/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</row>
    <row r="1464" spans="1:21" x14ac:dyDescent="0.25">
      <c r="A1464" s="3" t="s">
        <v>1682</v>
      </c>
      <c r="B1464" s="3" t="s">
        <v>686</v>
      </c>
      <c r="C1464" s="3" t="s">
        <v>1681</v>
      </c>
      <c r="D1464" s="3" t="s">
        <v>1622</v>
      </c>
      <c r="E1464" s="2" t="s">
        <v>1686</v>
      </c>
      <c r="F1464" t="s">
        <v>1962</v>
      </c>
      <c r="G1464" s="4"/>
      <c r="H1464" s="4"/>
      <c r="I1464" s="4"/>
      <c r="J1464" s="4"/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</row>
    <row r="1465" spans="1:21" x14ac:dyDescent="0.25">
      <c r="A1465" s="3" t="s">
        <v>1682</v>
      </c>
      <c r="B1465" s="3" t="s">
        <v>686</v>
      </c>
      <c r="C1465" s="3" t="s">
        <v>1681</v>
      </c>
      <c r="D1465" s="3" t="s">
        <v>1622</v>
      </c>
      <c r="E1465" s="2" t="s">
        <v>1687</v>
      </c>
      <c r="F1465" t="s">
        <v>1963</v>
      </c>
      <c r="G1465" s="4">
        <v>147660971</v>
      </c>
      <c r="H1465" s="4">
        <v>155337797.54923031</v>
      </c>
      <c r="I1465" s="4">
        <v>147399106</v>
      </c>
      <c r="J1465" s="4">
        <v>147399106</v>
      </c>
      <c r="K1465" s="4">
        <v>66700873</v>
      </c>
      <c r="L1465" s="4">
        <v>63464198.858230256</v>
      </c>
      <c r="M1465" s="4">
        <v>0</v>
      </c>
      <c r="N1465" s="4">
        <v>0</v>
      </c>
      <c r="O1465" s="4">
        <v>0</v>
      </c>
      <c r="P1465" s="4">
        <v>66033864.270000003</v>
      </c>
      <c r="Q1465" s="4">
        <v>59273166.858158447</v>
      </c>
      <c r="R1465" s="4">
        <v>0</v>
      </c>
      <c r="S1465" s="4">
        <v>0</v>
      </c>
      <c r="T1465" s="4">
        <v>65373525.627300002</v>
      </c>
      <c r="U1465" s="4">
        <v>56971296.300560057</v>
      </c>
    </row>
    <row r="1466" spans="1:21" x14ac:dyDescent="0.25">
      <c r="A1466" s="3" t="s">
        <v>1682</v>
      </c>
      <c r="B1466" s="3" t="s">
        <v>686</v>
      </c>
      <c r="C1466" s="3" t="s">
        <v>1681</v>
      </c>
      <c r="D1466" s="3" t="s">
        <v>1622</v>
      </c>
      <c r="E1466" s="2" t="s">
        <v>1688</v>
      </c>
      <c r="F1466" t="s">
        <v>1964</v>
      </c>
      <c r="G1466" s="4">
        <v>826000000</v>
      </c>
      <c r="H1466" s="4">
        <v>868943363.34591913</v>
      </c>
      <c r="I1466" s="4">
        <v>1088000000</v>
      </c>
      <c r="J1466" s="4">
        <v>1088000000</v>
      </c>
      <c r="K1466" s="4">
        <v>379371369</v>
      </c>
      <c r="L1466" s="4">
        <v>360962292.10275924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</row>
    <row r="1467" spans="1:21" x14ac:dyDescent="0.25">
      <c r="A1467" s="3" t="s">
        <v>1682</v>
      </c>
      <c r="B1467" s="3" t="s">
        <v>686</v>
      </c>
      <c r="C1467" s="3" t="s">
        <v>1681</v>
      </c>
      <c r="D1467" s="3" t="s">
        <v>1622</v>
      </c>
      <c r="E1467" s="2" t="s">
        <v>1689</v>
      </c>
      <c r="F1467" t="s">
        <v>1965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</row>
    <row r="1468" spans="1:21" x14ac:dyDescent="0.25">
      <c r="A1468" s="3" t="s">
        <v>1682</v>
      </c>
      <c r="B1468" s="3" t="s">
        <v>686</v>
      </c>
      <c r="C1468" s="3" t="s">
        <v>1681</v>
      </c>
      <c r="D1468" s="3" t="s">
        <v>1622</v>
      </c>
      <c r="E1468" s="2" t="s">
        <v>1690</v>
      </c>
      <c r="F1468" t="s">
        <v>1966</v>
      </c>
      <c r="G1468" s="4">
        <v>1541280125</v>
      </c>
      <c r="H1468" s="4">
        <v>1621410575.8785942</v>
      </c>
      <c r="I1468" s="4">
        <v>1280991234</v>
      </c>
      <c r="J1468" s="4">
        <v>1280991234</v>
      </c>
      <c r="K1468" s="4">
        <v>563000499</v>
      </c>
      <c r="L1468" s="4">
        <v>535680779.25784963</v>
      </c>
      <c r="M1468" s="4">
        <v>0</v>
      </c>
      <c r="N1468" s="4">
        <v>0</v>
      </c>
      <c r="O1468" s="4">
        <v>0</v>
      </c>
      <c r="P1468" s="4">
        <v>534850474.05000001</v>
      </c>
      <c r="Q1468" s="4">
        <v>480091264.42920488</v>
      </c>
      <c r="R1468" s="4">
        <v>0</v>
      </c>
      <c r="S1468" s="4">
        <v>0</v>
      </c>
      <c r="T1468" s="4">
        <v>508107950.34750003</v>
      </c>
      <c r="U1468" s="4">
        <v>442802622.53179091</v>
      </c>
    </row>
    <row r="1469" spans="1:21" x14ac:dyDescent="0.25">
      <c r="A1469" s="3" t="s">
        <v>1682</v>
      </c>
      <c r="B1469" s="3" t="s">
        <v>686</v>
      </c>
      <c r="C1469" s="3" t="s">
        <v>1681</v>
      </c>
      <c r="D1469" s="3" t="s">
        <v>1622</v>
      </c>
      <c r="E1469" s="2" t="s">
        <v>1691</v>
      </c>
      <c r="F1469" t="s">
        <v>1967</v>
      </c>
      <c r="G1469" s="4"/>
      <c r="H1469" s="4"/>
      <c r="I1469" s="4"/>
      <c r="J1469" s="4"/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</row>
    <row r="1470" spans="1:21" x14ac:dyDescent="0.25">
      <c r="A1470" s="3" t="s">
        <v>1682</v>
      </c>
      <c r="B1470" s="3" t="s">
        <v>686</v>
      </c>
      <c r="C1470" s="3" t="s">
        <v>1681</v>
      </c>
      <c r="D1470" s="3" t="s">
        <v>1622</v>
      </c>
      <c r="E1470" s="2" t="s">
        <v>1692</v>
      </c>
      <c r="F1470" t="s">
        <v>1968</v>
      </c>
      <c r="G1470" s="4"/>
      <c r="H1470" s="4"/>
      <c r="I1470" s="4"/>
      <c r="J1470" s="4"/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</row>
    <row r="1471" spans="1:21" x14ac:dyDescent="0.25">
      <c r="A1471" s="3" t="s">
        <v>1682</v>
      </c>
      <c r="B1471" s="3" t="s">
        <v>686</v>
      </c>
      <c r="C1471" s="3" t="s">
        <v>1681</v>
      </c>
      <c r="D1471" s="3" t="s">
        <v>1622</v>
      </c>
      <c r="E1471" s="2" t="s">
        <v>1693</v>
      </c>
      <c r="F1471" t="s">
        <v>1969</v>
      </c>
      <c r="G1471" s="4"/>
      <c r="H1471" s="4"/>
      <c r="I1471" s="4"/>
      <c r="J1471" s="4"/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</row>
    <row r="1472" spans="1:21" x14ac:dyDescent="0.25">
      <c r="A1472" s="3" t="s">
        <v>1682</v>
      </c>
      <c r="B1472" s="3" t="s">
        <v>686</v>
      </c>
      <c r="C1472" s="3" t="s">
        <v>1681</v>
      </c>
      <c r="D1472" s="3" t="s">
        <v>1622</v>
      </c>
      <c r="E1472" s="2" t="s">
        <v>1694</v>
      </c>
      <c r="F1472" t="s">
        <v>1970</v>
      </c>
      <c r="G1472" s="4"/>
      <c r="H1472" s="4"/>
      <c r="I1472" s="4"/>
      <c r="J1472" s="4"/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</row>
    <row r="1473" spans="1:21" x14ac:dyDescent="0.25">
      <c r="A1473" s="3" t="s">
        <v>1682</v>
      </c>
      <c r="B1473" s="3" t="s">
        <v>686</v>
      </c>
      <c r="C1473" s="3" t="s">
        <v>1681</v>
      </c>
      <c r="D1473" s="3" t="s">
        <v>1622</v>
      </c>
      <c r="E1473" s="2" t="s">
        <v>1695</v>
      </c>
      <c r="F1473" t="s">
        <v>1971</v>
      </c>
      <c r="G1473" s="4">
        <v>4707339404</v>
      </c>
      <c r="H1473" s="4">
        <v>4952071833.0781288</v>
      </c>
      <c r="I1473" s="4">
        <v>5004481800</v>
      </c>
      <c r="J1473" s="4">
        <v>5004481800</v>
      </c>
      <c r="K1473" s="4">
        <v>2669158969</v>
      </c>
      <c r="L1473" s="4">
        <v>2539637458.6108465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</row>
    <row r="1474" spans="1:21" x14ac:dyDescent="0.25">
      <c r="A1474" s="3" t="s">
        <v>1682</v>
      </c>
      <c r="B1474" s="3" t="s">
        <v>686</v>
      </c>
      <c r="C1474" s="3" t="s">
        <v>1681</v>
      </c>
      <c r="D1474" s="3" t="s">
        <v>1622</v>
      </c>
      <c r="E1474" s="2" t="s">
        <v>1696</v>
      </c>
      <c r="F1474" t="s">
        <v>1972</v>
      </c>
      <c r="G1474" s="4">
        <v>27595465243</v>
      </c>
      <c r="H1474" s="4">
        <v>29030140897.515537</v>
      </c>
      <c r="I1474" s="4">
        <v>25494089442</v>
      </c>
      <c r="J1474" s="4">
        <v>25494089442</v>
      </c>
      <c r="K1474" s="4">
        <v>12759940155</v>
      </c>
      <c r="L1474" s="4">
        <v>12140761327.307325</v>
      </c>
      <c r="M1474" s="4">
        <v>207264909800</v>
      </c>
      <c r="N1474" s="4">
        <v>207264909800</v>
      </c>
      <c r="O1474" s="4">
        <v>197207335680.30447</v>
      </c>
      <c r="P1474" s="4">
        <v>12377141950.35</v>
      </c>
      <c r="Q1474" s="4">
        <v>11109941969.328402</v>
      </c>
      <c r="R1474" s="4">
        <v>0</v>
      </c>
      <c r="S1474" s="4">
        <v>0</v>
      </c>
      <c r="T1474" s="4">
        <v>12005827691.8395</v>
      </c>
      <c r="U1474" s="4">
        <v>10462760883.736456</v>
      </c>
    </row>
    <row r="1475" spans="1:21" x14ac:dyDescent="0.25">
      <c r="A1475" s="3" t="s">
        <v>1682</v>
      </c>
      <c r="B1475" s="3" t="s">
        <v>686</v>
      </c>
      <c r="C1475" s="3" t="s">
        <v>1681</v>
      </c>
      <c r="D1475" s="3" t="s">
        <v>1622</v>
      </c>
      <c r="E1475" s="2" t="s">
        <v>1697</v>
      </c>
      <c r="F1475" t="s">
        <v>1973</v>
      </c>
      <c r="G1475" s="4">
        <v>7148342275</v>
      </c>
      <c r="H1475" s="4">
        <v>7519981330.2497816</v>
      </c>
      <c r="I1475" s="4">
        <v>8470303220</v>
      </c>
      <c r="J1475" s="4">
        <v>8470303220</v>
      </c>
      <c r="K1475" s="4">
        <v>4225051755</v>
      </c>
      <c r="L1475" s="4">
        <v>4020030214.0818267</v>
      </c>
      <c r="M1475" s="4">
        <v>8734137741</v>
      </c>
      <c r="N1475" s="4">
        <v>0</v>
      </c>
      <c r="O1475" s="4">
        <v>8310311837.2978115</v>
      </c>
      <c r="P1475" s="4">
        <v>4182801237.4499998</v>
      </c>
      <c r="Q1475" s="4">
        <v>3754556520.6990643</v>
      </c>
      <c r="R1475" s="4">
        <v>0</v>
      </c>
      <c r="S1475" s="4">
        <v>0</v>
      </c>
      <c r="T1475" s="4">
        <v>4140973225.0755</v>
      </c>
      <c r="U1475" s="4">
        <v>3608748500.4777412</v>
      </c>
    </row>
    <row r="1476" spans="1:21" x14ac:dyDescent="0.25">
      <c r="A1476" s="3" t="s">
        <v>1682</v>
      </c>
      <c r="B1476" s="3" t="s">
        <v>686</v>
      </c>
      <c r="C1476" s="3" t="s">
        <v>1681</v>
      </c>
      <c r="D1476" s="3" t="s">
        <v>1622</v>
      </c>
      <c r="E1476" s="2" t="s">
        <v>1698</v>
      </c>
      <c r="F1476" t="s">
        <v>1974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</row>
    <row r="1477" spans="1:21" x14ac:dyDescent="0.25">
      <c r="A1477" s="3" t="s">
        <v>1682</v>
      </c>
      <c r="B1477" s="3" t="s">
        <v>686</v>
      </c>
      <c r="C1477" s="3" t="s">
        <v>1681</v>
      </c>
      <c r="D1477" s="3" t="s">
        <v>1622</v>
      </c>
      <c r="E1477" s="2" t="s">
        <v>1699</v>
      </c>
      <c r="F1477" t="s">
        <v>1975</v>
      </c>
      <c r="G1477" s="4">
        <v>681049841</v>
      </c>
      <c r="H1477" s="4">
        <v>716457311.67644489</v>
      </c>
      <c r="I1477" s="4">
        <v>853193369</v>
      </c>
      <c r="J1477" s="4">
        <v>853193369</v>
      </c>
      <c r="K1477" s="4">
        <v>363257057</v>
      </c>
      <c r="L1477" s="4">
        <v>345629930.54234064</v>
      </c>
      <c r="M1477" s="4">
        <v>630712453</v>
      </c>
      <c r="N1477" s="4">
        <v>0</v>
      </c>
      <c r="O1477" s="4">
        <v>600106996.19410086</v>
      </c>
      <c r="P1477" s="4">
        <v>359624486.43000001</v>
      </c>
      <c r="Q1477" s="4">
        <v>322805312.48765773</v>
      </c>
      <c r="R1477" s="4">
        <v>0</v>
      </c>
      <c r="S1477" s="4">
        <v>0</v>
      </c>
      <c r="T1477" s="4">
        <v>356028241.56569999</v>
      </c>
      <c r="U1477" s="4">
        <v>310269183.84736031</v>
      </c>
    </row>
    <row r="1478" spans="1:21" x14ac:dyDescent="0.25">
      <c r="A1478" s="3" t="s">
        <v>1702</v>
      </c>
      <c r="B1478" s="3" t="s">
        <v>624</v>
      </c>
      <c r="C1478" s="3" t="s">
        <v>1701</v>
      </c>
      <c r="D1478" s="3" t="s">
        <v>978</v>
      </c>
      <c r="E1478" s="2" t="s">
        <v>1700</v>
      </c>
      <c r="F1478" t="s">
        <v>1958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</row>
    <row r="1479" spans="1:21" x14ac:dyDescent="0.25">
      <c r="A1479" s="3" t="s">
        <v>1702</v>
      </c>
      <c r="B1479" s="3" t="s">
        <v>624</v>
      </c>
      <c r="C1479" s="3" t="s">
        <v>1701</v>
      </c>
      <c r="D1479" s="3" t="s">
        <v>978</v>
      </c>
      <c r="E1479" s="2" t="s">
        <v>1703</v>
      </c>
      <c r="F1479" t="s">
        <v>1959</v>
      </c>
      <c r="G1479" s="4">
        <v>2549664</v>
      </c>
      <c r="H1479" s="4">
        <v>2682219.8687191401</v>
      </c>
      <c r="I1479" s="4">
        <v>1680000</v>
      </c>
      <c r="J1479" s="4">
        <v>1680000</v>
      </c>
      <c r="K1479" s="4">
        <v>1734264</v>
      </c>
      <c r="L1479" s="4">
        <v>1650108.4681255945</v>
      </c>
      <c r="M1479" s="4">
        <v>6480050211</v>
      </c>
      <c r="N1479" s="4">
        <v>0</v>
      </c>
      <c r="O1479" s="4">
        <v>6165604387.2502375</v>
      </c>
      <c r="P1479" s="4">
        <v>1786291.92</v>
      </c>
      <c r="Q1479" s="4">
        <v>1603407.2850654363</v>
      </c>
      <c r="R1479" s="4">
        <v>0</v>
      </c>
      <c r="S1479" s="4">
        <v>0</v>
      </c>
      <c r="T1479" s="4">
        <v>1839880.6776000001</v>
      </c>
      <c r="U1479" s="4">
        <v>1603407.2850654363</v>
      </c>
    </row>
    <row r="1480" spans="1:21" x14ac:dyDescent="0.25">
      <c r="A1480" s="3" t="s">
        <v>1702</v>
      </c>
      <c r="B1480" s="3" t="s">
        <v>624</v>
      </c>
      <c r="C1480" s="3" t="s">
        <v>1701</v>
      </c>
      <c r="D1480" s="3" t="s">
        <v>978</v>
      </c>
      <c r="E1480" s="2" t="s">
        <v>1704</v>
      </c>
      <c r="F1480" t="s">
        <v>1960</v>
      </c>
      <c r="G1480" s="4">
        <v>9822000</v>
      </c>
      <c r="H1480" s="4">
        <v>10332641.301190821</v>
      </c>
      <c r="I1480" s="4">
        <v>12332957</v>
      </c>
      <c r="J1480" s="4">
        <v>12332957</v>
      </c>
      <c r="K1480" s="4">
        <v>12731311.5111</v>
      </c>
      <c r="L1480" s="4">
        <v>12113521.894481445</v>
      </c>
      <c r="M1480" s="4">
        <v>47376534</v>
      </c>
      <c r="N1480" s="4">
        <v>0</v>
      </c>
      <c r="O1480" s="4">
        <v>45077577.545195051</v>
      </c>
      <c r="P1480" s="4">
        <v>13113250.856433</v>
      </c>
      <c r="Q1480" s="4">
        <v>11770686.369165933</v>
      </c>
      <c r="R1480" s="4">
        <v>0</v>
      </c>
      <c r="S1480" s="4">
        <v>0</v>
      </c>
      <c r="T1480" s="4">
        <v>13506648.382126</v>
      </c>
      <c r="U1480" s="4">
        <v>11770686.36916594</v>
      </c>
    </row>
    <row r="1481" spans="1:21" x14ac:dyDescent="0.25">
      <c r="A1481" s="3" t="s">
        <v>1702</v>
      </c>
      <c r="B1481" s="3" t="s">
        <v>624</v>
      </c>
      <c r="C1481" s="3" t="s">
        <v>1701</v>
      </c>
      <c r="D1481" s="3" t="s">
        <v>978</v>
      </c>
      <c r="E1481" s="2" t="s">
        <v>1705</v>
      </c>
      <c r="F1481" t="s">
        <v>1961</v>
      </c>
      <c r="G1481" s="4">
        <v>3044388367</v>
      </c>
      <c r="H1481" s="4">
        <v>3202664729.9663081</v>
      </c>
      <c r="I1481" s="4">
        <v>2115000000</v>
      </c>
      <c r="J1481" s="4">
        <v>2115000000</v>
      </c>
      <c r="K1481" s="4">
        <v>2183314500</v>
      </c>
      <c r="L1481" s="4">
        <v>2077368696.4795432</v>
      </c>
      <c r="M1481" s="4">
        <v>0</v>
      </c>
      <c r="N1481" s="4">
        <v>0</v>
      </c>
      <c r="O1481" s="4">
        <v>0</v>
      </c>
      <c r="P1481" s="4">
        <v>2248813935</v>
      </c>
      <c r="Q1481" s="4">
        <v>2018575242.805594</v>
      </c>
      <c r="R1481" s="4">
        <v>0</v>
      </c>
      <c r="S1481" s="4">
        <v>0</v>
      </c>
      <c r="T1481" s="4">
        <v>2316278353.0500002</v>
      </c>
      <c r="U1481" s="4">
        <v>2018575242.805594</v>
      </c>
    </row>
    <row r="1482" spans="1:21" x14ac:dyDescent="0.25">
      <c r="A1482" s="3" t="s">
        <v>1702</v>
      </c>
      <c r="B1482" s="3" t="s">
        <v>624</v>
      </c>
      <c r="C1482" s="3" t="s">
        <v>1701</v>
      </c>
      <c r="D1482" s="3" t="s">
        <v>978</v>
      </c>
      <c r="E1482" s="2" t="s">
        <v>1706</v>
      </c>
      <c r="F1482" t="s">
        <v>1962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384222265351</v>
      </c>
      <c r="N1482" s="4">
        <v>0</v>
      </c>
      <c r="O1482" s="4">
        <v>365577797669.83826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</row>
    <row r="1483" spans="1:21" x14ac:dyDescent="0.25">
      <c r="A1483" s="3" t="s">
        <v>1702</v>
      </c>
      <c r="B1483" s="3" t="s">
        <v>624</v>
      </c>
      <c r="C1483" s="3" t="s">
        <v>1701</v>
      </c>
      <c r="D1483" s="3" t="s">
        <v>978</v>
      </c>
      <c r="E1483" s="2" t="s">
        <v>1707</v>
      </c>
      <c r="F1483" t="s">
        <v>1963</v>
      </c>
      <c r="G1483" s="4">
        <v>7343890</v>
      </c>
      <c r="H1483" s="4">
        <v>7725695.4923032233</v>
      </c>
      <c r="I1483" s="4">
        <v>7340520</v>
      </c>
      <c r="J1483" s="4">
        <v>7340520</v>
      </c>
      <c r="K1483" s="4">
        <v>7577618.7960000001</v>
      </c>
      <c r="L1483" s="4">
        <v>7209913.2216936247</v>
      </c>
      <c r="M1483" s="4">
        <v>7342040</v>
      </c>
      <c r="N1483" s="4">
        <v>7342040</v>
      </c>
      <c r="O1483" s="4">
        <v>6985765.9372026641</v>
      </c>
      <c r="P1483" s="4">
        <v>7804947.3598800004</v>
      </c>
      <c r="Q1483" s="4">
        <v>7005859.0739098433</v>
      </c>
      <c r="R1483" s="4">
        <v>8780000</v>
      </c>
      <c r="S1483" s="4">
        <v>7881083.6041146796</v>
      </c>
      <c r="T1483" s="4">
        <v>8039095.7806764003</v>
      </c>
      <c r="U1483" s="4">
        <v>7005859.0739098424</v>
      </c>
    </row>
    <row r="1484" spans="1:21" x14ac:dyDescent="0.25">
      <c r="A1484" s="3" t="s">
        <v>1702</v>
      </c>
      <c r="B1484" s="3" t="s">
        <v>624</v>
      </c>
      <c r="C1484" s="3" t="s">
        <v>1701</v>
      </c>
      <c r="D1484" s="3" t="s">
        <v>978</v>
      </c>
      <c r="E1484" s="2" t="s">
        <v>1708</v>
      </c>
      <c r="F1484" t="s">
        <v>1964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93002476</v>
      </c>
      <c r="N1484" s="4">
        <v>0</v>
      </c>
      <c r="O1484" s="4">
        <v>88489510.941960037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</row>
    <row r="1485" spans="1:21" x14ac:dyDescent="0.25">
      <c r="A1485" s="3" t="s">
        <v>1702</v>
      </c>
      <c r="B1485" s="3" t="s">
        <v>624</v>
      </c>
      <c r="C1485" s="3" t="s">
        <v>1701</v>
      </c>
      <c r="D1485" s="3" t="s">
        <v>978</v>
      </c>
      <c r="E1485" s="2" t="s">
        <v>1709</v>
      </c>
      <c r="F1485" t="s">
        <v>1965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</row>
    <row r="1486" spans="1:21" x14ac:dyDescent="0.25">
      <c r="A1486" s="3" t="s">
        <v>1702</v>
      </c>
      <c r="B1486" s="3" t="s">
        <v>624</v>
      </c>
      <c r="C1486" s="3" t="s">
        <v>1701</v>
      </c>
      <c r="D1486" s="3" t="s">
        <v>978</v>
      </c>
      <c r="E1486" s="2" t="s">
        <v>1710</v>
      </c>
      <c r="F1486" t="s">
        <v>1966</v>
      </c>
      <c r="G1486" s="4">
        <v>5914853</v>
      </c>
      <c r="H1486" s="4">
        <v>6222363.5103107747</v>
      </c>
      <c r="I1486" s="4">
        <v>8108671</v>
      </c>
      <c r="J1486" s="4">
        <v>8108671</v>
      </c>
      <c r="K1486" s="4">
        <v>8027584.29</v>
      </c>
      <c r="L1486" s="4">
        <v>7638044.0437678397</v>
      </c>
      <c r="M1486" s="4">
        <v>279541</v>
      </c>
      <c r="N1486" s="4">
        <v>5904408649</v>
      </c>
      <c r="O1486" s="4">
        <v>265976.21313035203</v>
      </c>
      <c r="P1486" s="4">
        <v>7947308.4471000005</v>
      </c>
      <c r="Q1486" s="4">
        <v>7133644.9088020399</v>
      </c>
      <c r="R1486" s="4">
        <v>0</v>
      </c>
      <c r="S1486" s="4">
        <v>0</v>
      </c>
      <c r="T1486" s="4">
        <v>7867835.3626290001</v>
      </c>
      <c r="U1486" s="4">
        <v>6856610.1550621539</v>
      </c>
    </row>
    <row r="1487" spans="1:21" x14ac:dyDescent="0.25">
      <c r="A1487" s="3" t="s">
        <v>1702</v>
      </c>
      <c r="B1487" s="3" t="s">
        <v>624</v>
      </c>
      <c r="C1487" s="3" t="s">
        <v>1701</v>
      </c>
      <c r="D1487" s="3" t="s">
        <v>978</v>
      </c>
      <c r="E1487" s="2" t="s">
        <v>1711</v>
      </c>
      <c r="F1487" t="s">
        <v>1967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</row>
    <row r="1488" spans="1:21" x14ac:dyDescent="0.25">
      <c r="A1488" s="3" t="s">
        <v>1702</v>
      </c>
      <c r="B1488" s="3" t="s">
        <v>624</v>
      </c>
      <c r="C1488" s="3" t="s">
        <v>1701</v>
      </c>
      <c r="D1488" s="3" t="s">
        <v>978</v>
      </c>
      <c r="E1488" s="2" t="s">
        <v>1712</v>
      </c>
      <c r="F1488" t="s">
        <v>1968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</row>
    <row r="1489" spans="1:21" x14ac:dyDescent="0.25">
      <c r="A1489" s="3" t="s">
        <v>1702</v>
      </c>
      <c r="B1489" s="3" t="s">
        <v>624</v>
      </c>
      <c r="C1489" s="3" t="s">
        <v>1701</v>
      </c>
      <c r="D1489" s="3" t="s">
        <v>978</v>
      </c>
      <c r="E1489" s="2" t="s">
        <v>1713</v>
      </c>
      <c r="F1489" t="s">
        <v>1969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</row>
    <row r="1490" spans="1:21" x14ac:dyDescent="0.25">
      <c r="A1490" s="3" t="s">
        <v>1702</v>
      </c>
      <c r="B1490" s="3" t="s">
        <v>624</v>
      </c>
      <c r="C1490" s="3" t="s">
        <v>1701</v>
      </c>
      <c r="D1490" s="3" t="s">
        <v>978</v>
      </c>
      <c r="E1490" s="2" t="s">
        <v>1714</v>
      </c>
      <c r="F1490" t="s">
        <v>1970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100132371</v>
      </c>
      <c r="N1490" s="4">
        <v>0</v>
      </c>
      <c r="O1490" s="4">
        <v>95273426.260704085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</row>
    <row r="1491" spans="1:21" x14ac:dyDescent="0.25">
      <c r="A1491" s="3" t="s">
        <v>1702</v>
      </c>
      <c r="B1491" s="3" t="s">
        <v>624</v>
      </c>
      <c r="C1491" s="3" t="s">
        <v>1701</v>
      </c>
      <c r="D1491" s="3" t="s">
        <v>978</v>
      </c>
      <c r="E1491" s="2" t="s">
        <v>1715</v>
      </c>
      <c r="F1491" t="s">
        <v>1971</v>
      </c>
      <c r="G1491" s="4">
        <v>50008016</v>
      </c>
      <c r="H1491" s="4">
        <v>52607909.948300898</v>
      </c>
      <c r="I1491" s="4">
        <v>60762458</v>
      </c>
      <c r="J1491" s="4">
        <v>60762458</v>
      </c>
      <c r="K1491" s="4">
        <v>62725085.393399999</v>
      </c>
      <c r="L1491" s="4">
        <v>59681337.196384393</v>
      </c>
      <c r="M1491" s="4">
        <v>12877934</v>
      </c>
      <c r="N1491" s="4">
        <v>63132107</v>
      </c>
      <c r="O1491" s="4">
        <v>12253029.495718364</v>
      </c>
      <c r="P1491" s="4">
        <v>64606837.955201998</v>
      </c>
      <c r="Q1491" s="4">
        <v>57992242.747430116</v>
      </c>
      <c r="R1491" s="4">
        <v>0</v>
      </c>
      <c r="S1491" s="4">
        <v>0</v>
      </c>
      <c r="T1491" s="4">
        <v>66545043.0938581</v>
      </c>
      <c r="U1491" s="4">
        <v>57992242.747430146</v>
      </c>
    </row>
    <row r="1492" spans="1:21" x14ac:dyDescent="0.25">
      <c r="A1492" s="3" t="s">
        <v>1702</v>
      </c>
      <c r="B1492" s="3" t="s">
        <v>624</v>
      </c>
      <c r="C1492" s="3" t="s">
        <v>1701</v>
      </c>
      <c r="D1492" s="3" t="s">
        <v>978</v>
      </c>
      <c r="E1492" s="2" t="s">
        <v>1716</v>
      </c>
      <c r="F1492" t="s">
        <v>1972</v>
      </c>
      <c r="G1492" s="4">
        <v>23931403660</v>
      </c>
      <c r="H1492" s="4">
        <v>25175586423.618935</v>
      </c>
      <c r="I1492" s="4">
        <v>26831936164</v>
      </c>
      <c r="J1492" s="4">
        <v>26831936164</v>
      </c>
      <c r="K1492" s="4">
        <v>28227196844.528</v>
      </c>
      <c r="L1492" s="4">
        <v>26857466074.717411</v>
      </c>
      <c r="M1492" s="4">
        <v>40797894959</v>
      </c>
      <c r="N1492" s="4">
        <v>40797894959</v>
      </c>
      <c r="O1492" s="4">
        <v>38818168372.026642</v>
      </c>
      <c r="P1492" s="4">
        <v>29144580741.975201</v>
      </c>
      <c r="Q1492" s="4">
        <v>26160692190.703552</v>
      </c>
      <c r="R1492" s="4">
        <v>0</v>
      </c>
      <c r="S1492" s="4">
        <v>0</v>
      </c>
      <c r="T1492" s="4">
        <v>30018918164.234402</v>
      </c>
      <c r="U1492" s="4">
        <v>26160692190.703503</v>
      </c>
    </row>
    <row r="1493" spans="1:21" x14ac:dyDescent="0.25">
      <c r="A1493" s="3" t="s">
        <v>1702</v>
      </c>
      <c r="B1493" s="3" t="s">
        <v>624</v>
      </c>
      <c r="C1493" s="3" t="s">
        <v>1701</v>
      </c>
      <c r="D1493" s="3" t="s">
        <v>978</v>
      </c>
      <c r="E1493" s="2" t="s">
        <v>1717</v>
      </c>
      <c r="F1493" t="s">
        <v>1973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</row>
    <row r="1494" spans="1:21" x14ac:dyDescent="0.25">
      <c r="A1494" s="3" t="s">
        <v>1702</v>
      </c>
      <c r="B1494" s="3" t="s">
        <v>624</v>
      </c>
      <c r="C1494" s="3" t="s">
        <v>1701</v>
      </c>
      <c r="D1494" s="3" t="s">
        <v>978</v>
      </c>
      <c r="E1494" s="2" t="s">
        <v>1718</v>
      </c>
      <c r="F1494" t="s">
        <v>1974</v>
      </c>
      <c r="G1494" s="4">
        <v>20363459</v>
      </c>
      <c r="H1494" s="4">
        <v>21422145.94772001</v>
      </c>
      <c r="I1494" s="4">
        <v>4192682</v>
      </c>
      <c r="J1494" s="4">
        <v>4192682</v>
      </c>
      <c r="K1494" s="4">
        <v>4150755.18</v>
      </c>
      <c r="L1494" s="4">
        <v>3949338.8962892485</v>
      </c>
      <c r="M1494" s="4">
        <v>6980932</v>
      </c>
      <c r="N1494" s="4">
        <v>6980932</v>
      </c>
      <c r="O1494" s="4">
        <v>6642180.7802093243</v>
      </c>
      <c r="P1494" s="4">
        <v>4109247.6282000002</v>
      </c>
      <c r="Q1494" s="4">
        <v>3688533.4974776939</v>
      </c>
      <c r="R1494" s="4">
        <v>0</v>
      </c>
      <c r="S1494" s="4">
        <v>0</v>
      </c>
      <c r="T1494" s="4">
        <v>4068155.1519180001</v>
      </c>
      <c r="U1494" s="4">
        <v>3545289.4781581718</v>
      </c>
    </row>
    <row r="1495" spans="1:21" x14ac:dyDescent="0.25">
      <c r="A1495" s="3" t="s">
        <v>1702</v>
      </c>
      <c r="B1495" s="3" t="s">
        <v>624</v>
      </c>
      <c r="C1495" s="3" t="s">
        <v>1701</v>
      </c>
      <c r="D1495" s="3" t="s">
        <v>978</v>
      </c>
      <c r="E1495" s="2" t="s">
        <v>1719</v>
      </c>
      <c r="F1495" t="s">
        <v>1975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130315033</v>
      </c>
      <c r="N1495" s="4">
        <v>0</v>
      </c>
      <c r="O1495" s="4">
        <v>123991468.12559466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7E24-9F6F-4735-80A8-37B0D1CB91CA}">
  <dimension ref="A1:G1286"/>
  <sheetViews>
    <sheetView showGridLines="0" workbookViewId="0">
      <selection activeCell="A21" sqref="A21"/>
    </sheetView>
  </sheetViews>
  <sheetFormatPr baseColWidth="10" defaultRowHeight="15" x14ac:dyDescent="0.25"/>
  <cols>
    <col min="1" max="1" width="68.28515625" bestFit="1" customWidth="1"/>
    <col min="2" max="2" width="15.5703125" customWidth="1"/>
    <col min="3" max="3" width="33.5703125" customWidth="1"/>
    <col min="4" max="4" width="44.28515625" customWidth="1"/>
    <col min="5" max="5" width="24.85546875" customWidth="1"/>
    <col min="6" max="6" width="47.85546875" customWidth="1"/>
    <col min="7" max="7" width="31.28515625" bestFit="1" customWidth="1"/>
  </cols>
  <sheetData>
    <row r="1" spans="1:7" x14ac:dyDescent="0.25">
      <c r="A1" s="6" t="s">
        <v>0</v>
      </c>
      <c r="B1" s="6" t="s">
        <v>1720</v>
      </c>
      <c r="C1" s="6" t="s">
        <v>1957</v>
      </c>
      <c r="D1" s="6" t="s">
        <v>1721</v>
      </c>
      <c r="E1" s="6" t="s">
        <v>1722</v>
      </c>
      <c r="F1" s="6" t="s">
        <v>1723</v>
      </c>
      <c r="G1" s="6" t="s">
        <v>1724</v>
      </c>
    </row>
    <row r="2" spans="1:7" x14ac:dyDescent="0.25">
      <c r="A2" t="s">
        <v>35</v>
      </c>
      <c r="B2" t="s">
        <v>23</v>
      </c>
      <c r="C2" t="str">
        <f>+_xlfn.XLOOKUP(B2,TablaDatos[COD],TablaDatos[ENTIDAD],"No",0)</f>
        <v>0001-01 USAQUEN</v>
      </c>
      <c r="D2" t="s">
        <v>36</v>
      </c>
      <c r="E2" t="s">
        <v>1725</v>
      </c>
      <c r="F2" t="s">
        <v>1726</v>
      </c>
      <c r="G2" s="7">
        <v>28187000</v>
      </c>
    </row>
    <row r="3" spans="1:7" x14ac:dyDescent="0.25">
      <c r="A3" t="s">
        <v>37</v>
      </c>
      <c r="B3" t="s">
        <v>23</v>
      </c>
      <c r="C3" t="str">
        <f>+_xlfn.XLOOKUP(B3,TablaDatos[COD],TablaDatos[ENTIDAD],"No",0)</f>
        <v>0001-01 USAQUEN</v>
      </c>
      <c r="D3" t="s">
        <v>38</v>
      </c>
      <c r="E3" t="s">
        <v>1727</v>
      </c>
      <c r="F3" t="s">
        <v>1728</v>
      </c>
      <c r="G3" s="7">
        <v>7500000</v>
      </c>
    </row>
    <row r="4" spans="1:7" x14ac:dyDescent="0.25">
      <c r="A4" t="s">
        <v>37</v>
      </c>
      <c r="B4" t="s">
        <v>23</v>
      </c>
      <c r="C4" t="str">
        <f>+_xlfn.XLOOKUP(B4,TablaDatos[COD],TablaDatos[ENTIDAD],"No",0)</f>
        <v>0001-01 USAQUEN</v>
      </c>
      <c r="D4" t="s">
        <v>38</v>
      </c>
      <c r="E4" t="s">
        <v>1729</v>
      </c>
      <c r="F4" t="s">
        <v>1730</v>
      </c>
      <c r="G4" s="7">
        <v>5000000</v>
      </c>
    </row>
    <row r="5" spans="1:7" x14ac:dyDescent="0.25">
      <c r="A5" t="s">
        <v>37</v>
      </c>
      <c r="B5" t="s">
        <v>23</v>
      </c>
      <c r="C5" t="str">
        <f>+_xlfn.XLOOKUP(B5,TablaDatos[COD],TablaDatos[ENTIDAD],"No",0)</f>
        <v>0001-01 USAQUEN</v>
      </c>
      <c r="D5" t="s">
        <v>38</v>
      </c>
      <c r="E5" t="s">
        <v>1731</v>
      </c>
      <c r="F5" t="s">
        <v>1732</v>
      </c>
      <c r="G5" s="7">
        <v>45000000</v>
      </c>
    </row>
    <row r="6" spans="1:7" x14ac:dyDescent="0.25">
      <c r="A6" t="s">
        <v>37</v>
      </c>
      <c r="B6" t="s">
        <v>23</v>
      </c>
      <c r="C6" t="str">
        <f>+_xlfn.XLOOKUP(B6,TablaDatos[COD],TablaDatos[ENTIDAD],"No",0)</f>
        <v>0001-01 USAQUEN</v>
      </c>
      <c r="D6" t="s">
        <v>38</v>
      </c>
      <c r="E6" t="s">
        <v>1733</v>
      </c>
      <c r="F6" t="s">
        <v>1734</v>
      </c>
      <c r="G6" s="7">
        <v>50337989</v>
      </c>
    </row>
    <row r="7" spans="1:7" x14ac:dyDescent="0.25">
      <c r="A7" t="s">
        <v>41</v>
      </c>
      <c r="B7" t="s">
        <v>23</v>
      </c>
      <c r="C7" t="str">
        <f>+_xlfn.XLOOKUP(B7,TablaDatos[COD],TablaDatos[ENTIDAD],"No",0)</f>
        <v>0001-01 USAQUEN</v>
      </c>
      <c r="D7" t="s">
        <v>42</v>
      </c>
      <c r="E7" t="s">
        <v>1735</v>
      </c>
      <c r="F7" t="s">
        <v>1736</v>
      </c>
      <c r="G7" s="7">
        <v>20185000</v>
      </c>
    </row>
    <row r="8" spans="1:7" x14ac:dyDescent="0.25">
      <c r="A8" t="s">
        <v>41</v>
      </c>
      <c r="B8" t="s">
        <v>23</v>
      </c>
      <c r="C8" t="str">
        <f>+_xlfn.XLOOKUP(B8,TablaDatos[COD],TablaDatos[ENTIDAD],"No",0)</f>
        <v>0001-01 USAQUEN</v>
      </c>
      <c r="D8" t="s">
        <v>42</v>
      </c>
      <c r="E8" t="s">
        <v>1737</v>
      </c>
      <c r="F8" t="s">
        <v>1738</v>
      </c>
      <c r="G8" s="7">
        <v>0</v>
      </c>
    </row>
    <row r="9" spans="1:7" x14ac:dyDescent="0.25">
      <c r="A9" t="s">
        <v>50</v>
      </c>
      <c r="B9" t="s">
        <v>23</v>
      </c>
      <c r="C9" t="str">
        <f>+_xlfn.XLOOKUP(B9,TablaDatos[COD],TablaDatos[ENTIDAD],"No",0)</f>
        <v>0001-01 USAQUEN</v>
      </c>
      <c r="D9" t="s">
        <v>51</v>
      </c>
      <c r="E9" t="s">
        <v>1739</v>
      </c>
      <c r="F9" t="s">
        <v>1740</v>
      </c>
      <c r="G9" s="7">
        <v>94412000</v>
      </c>
    </row>
    <row r="10" spans="1:7" x14ac:dyDescent="0.25">
      <c r="A10" t="s">
        <v>50</v>
      </c>
      <c r="B10" t="s">
        <v>23</v>
      </c>
      <c r="C10" t="str">
        <f>+_xlfn.XLOOKUP(B10,TablaDatos[COD],TablaDatos[ENTIDAD],"No",0)</f>
        <v>0001-01 USAQUEN</v>
      </c>
      <c r="D10" t="s">
        <v>51</v>
      </c>
      <c r="E10" t="s">
        <v>1741</v>
      </c>
      <c r="F10" t="s">
        <v>1742</v>
      </c>
      <c r="G10" s="7">
        <v>9584613</v>
      </c>
    </row>
    <row r="11" spans="1:7" x14ac:dyDescent="0.25">
      <c r="A11" t="s">
        <v>50</v>
      </c>
      <c r="B11" t="s">
        <v>23</v>
      </c>
      <c r="C11" t="str">
        <f>+_xlfn.XLOOKUP(B11,TablaDatos[COD],TablaDatos[ENTIDAD],"No",0)</f>
        <v>0001-01 USAQUEN</v>
      </c>
      <c r="D11" t="s">
        <v>51</v>
      </c>
      <c r="E11" t="s">
        <v>1743</v>
      </c>
      <c r="F11" t="s">
        <v>1744</v>
      </c>
      <c r="G11" s="7">
        <v>11839000</v>
      </c>
    </row>
    <row r="12" spans="1:7" x14ac:dyDescent="0.25">
      <c r="A12" t="s">
        <v>50</v>
      </c>
      <c r="B12" t="s">
        <v>23</v>
      </c>
      <c r="C12" t="str">
        <f>+_xlfn.XLOOKUP(B12,TablaDatos[COD],TablaDatos[ENTIDAD],"No",0)</f>
        <v>0001-01 USAQUEN</v>
      </c>
      <c r="D12" t="s">
        <v>51</v>
      </c>
      <c r="E12" t="s">
        <v>1745</v>
      </c>
      <c r="F12" t="s">
        <v>1746</v>
      </c>
      <c r="G12" s="7">
        <v>13617000</v>
      </c>
    </row>
    <row r="13" spans="1:7" x14ac:dyDescent="0.25">
      <c r="A13" t="s">
        <v>66</v>
      </c>
      <c r="B13" t="s">
        <v>60</v>
      </c>
      <c r="C13" t="str">
        <f>+_xlfn.XLOOKUP(B13,TablaDatos[COD],TablaDatos[ENTIDAD],"No",0)</f>
        <v>0002-01 CHAPINERO</v>
      </c>
      <c r="D13" t="s">
        <v>36</v>
      </c>
      <c r="E13" t="s">
        <v>1725</v>
      </c>
      <c r="F13" t="s">
        <v>1726</v>
      </c>
      <c r="G13" s="7">
        <v>21381155</v>
      </c>
    </row>
    <row r="14" spans="1:7" x14ac:dyDescent="0.25">
      <c r="A14" t="s">
        <v>67</v>
      </c>
      <c r="B14" t="s">
        <v>60</v>
      </c>
      <c r="C14" t="str">
        <f>+_xlfn.XLOOKUP(B14,TablaDatos[COD],TablaDatos[ENTIDAD],"No",0)</f>
        <v>0002-01 CHAPINERO</v>
      </c>
      <c r="D14" t="s">
        <v>38</v>
      </c>
      <c r="E14" t="s">
        <v>1727</v>
      </c>
      <c r="F14" t="s">
        <v>1728</v>
      </c>
      <c r="G14" s="7">
        <v>0</v>
      </c>
    </row>
    <row r="15" spans="1:7" x14ac:dyDescent="0.25">
      <c r="A15" t="s">
        <v>67</v>
      </c>
      <c r="B15" t="s">
        <v>60</v>
      </c>
      <c r="C15" t="str">
        <f>+_xlfn.XLOOKUP(B15,TablaDatos[COD],TablaDatos[ENTIDAD],"No",0)</f>
        <v>0002-01 CHAPINERO</v>
      </c>
      <c r="D15" t="s">
        <v>38</v>
      </c>
      <c r="E15" t="s">
        <v>1729</v>
      </c>
      <c r="F15" t="s">
        <v>1730</v>
      </c>
      <c r="G15" s="7">
        <v>0</v>
      </c>
    </row>
    <row r="16" spans="1:7" x14ac:dyDescent="0.25">
      <c r="A16" t="s">
        <v>67</v>
      </c>
      <c r="B16" t="s">
        <v>60</v>
      </c>
      <c r="C16" t="str">
        <f>+_xlfn.XLOOKUP(B16,TablaDatos[COD],TablaDatos[ENTIDAD],"No",0)</f>
        <v>0002-01 CHAPINERO</v>
      </c>
      <c r="D16" t="s">
        <v>38</v>
      </c>
      <c r="E16" t="s">
        <v>1733</v>
      </c>
      <c r="F16" t="s">
        <v>1734</v>
      </c>
      <c r="G16" s="7">
        <v>75400000</v>
      </c>
    </row>
    <row r="17" spans="1:7" x14ac:dyDescent="0.25">
      <c r="A17" t="s">
        <v>69</v>
      </c>
      <c r="B17" t="s">
        <v>60</v>
      </c>
      <c r="C17" t="str">
        <f>+_xlfn.XLOOKUP(B17,TablaDatos[COD],TablaDatos[ENTIDAD],"No",0)</f>
        <v>0002-01 CHAPINERO</v>
      </c>
      <c r="D17" t="s">
        <v>42</v>
      </c>
      <c r="E17" t="s">
        <v>1735</v>
      </c>
      <c r="F17" t="s">
        <v>1736</v>
      </c>
      <c r="G17" s="7">
        <v>5831000</v>
      </c>
    </row>
    <row r="18" spans="1:7" x14ac:dyDescent="0.25">
      <c r="A18" t="s">
        <v>74</v>
      </c>
      <c r="B18" t="s">
        <v>60</v>
      </c>
      <c r="C18" t="str">
        <f>+_xlfn.XLOOKUP(B18,TablaDatos[COD],TablaDatos[ENTIDAD],"No",0)</f>
        <v>0002-01 CHAPINERO</v>
      </c>
      <c r="D18" t="s">
        <v>51</v>
      </c>
      <c r="E18" t="s">
        <v>1739</v>
      </c>
      <c r="F18" t="s">
        <v>1740</v>
      </c>
      <c r="G18" s="7">
        <v>83500117</v>
      </c>
    </row>
    <row r="19" spans="1:7" x14ac:dyDescent="0.25">
      <c r="A19" t="s">
        <v>74</v>
      </c>
      <c r="B19" t="s">
        <v>60</v>
      </c>
      <c r="C19" t="str">
        <f>+_xlfn.XLOOKUP(B19,TablaDatos[COD],TablaDatos[ENTIDAD],"No",0)</f>
        <v>0002-01 CHAPINERO</v>
      </c>
      <c r="D19" t="s">
        <v>51</v>
      </c>
      <c r="E19" t="s">
        <v>1741</v>
      </c>
      <c r="F19" t="s">
        <v>1742</v>
      </c>
      <c r="G19" s="7">
        <v>9787750</v>
      </c>
    </row>
    <row r="20" spans="1:7" x14ac:dyDescent="0.25">
      <c r="A20" t="s">
        <v>74</v>
      </c>
      <c r="B20" t="s">
        <v>60</v>
      </c>
      <c r="C20" t="str">
        <f>+_xlfn.XLOOKUP(B20,TablaDatos[COD],TablaDatos[ENTIDAD],"No",0)</f>
        <v>0002-01 CHAPINERO</v>
      </c>
      <c r="D20" t="s">
        <v>51</v>
      </c>
      <c r="E20" t="s">
        <v>1745</v>
      </c>
      <c r="F20" t="s">
        <v>1746</v>
      </c>
      <c r="G20" s="7">
        <v>6979441</v>
      </c>
    </row>
    <row r="21" spans="1:7" x14ac:dyDescent="0.25">
      <c r="A21" t="s">
        <v>86</v>
      </c>
      <c r="B21" t="s">
        <v>80</v>
      </c>
      <c r="C21" t="str">
        <f>+_xlfn.XLOOKUP(B21,TablaDatos[COD],TablaDatos[ENTIDAD],"No",0)</f>
        <v>0003-01 SANTAFE</v>
      </c>
      <c r="D21" t="s">
        <v>36</v>
      </c>
      <c r="E21" t="s">
        <v>1725</v>
      </c>
      <c r="F21" t="s">
        <v>1726</v>
      </c>
      <c r="G21" s="7">
        <v>1702290</v>
      </c>
    </row>
    <row r="22" spans="1:7" x14ac:dyDescent="0.25">
      <c r="A22" t="s">
        <v>87</v>
      </c>
      <c r="B22" t="s">
        <v>80</v>
      </c>
      <c r="C22" t="str">
        <f>+_xlfn.XLOOKUP(B22,TablaDatos[COD],TablaDatos[ENTIDAD],"No",0)</f>
        <v>0003-01 SANTAFE</v>
      </c>
      <c r="D22" t="s">
        <v>38</v>
      </c>
      <c r="E22" t="s">
        <v>1727</v>
      </c>
      <c r="F22" t="s">
        <v>1728</v>
      </c>
      <c r="G22" s="7">
        <v>20000000</v>
      </c>
    </row>
    <row r="23" spans="1:7" x14ac:dyDescent="0.25">
      <c r="A23" t="s">
        <v>87</v>
      </c>
      <c r="B23" t="s">
        <v>80</v>
      </c>
      <c r="C23" t="str">
        <f>+_xlfn.XLOOKUP(B23,TablaDatos[COD],TablaDatos[ENTIDAD],"No",0)</f>
        <v>0003-01 SANTAFE</v>
      </c>
      <c r="D23" t="s">
        <v>38</v>
      </c>
      <c r="E23" t="s">
        <v>1729</v>
      </c>
      <c r="F23" t="s">
        <v>1730</v>
      </c>
      <c r="G23" s="7">
        <v>20000000</v>
      </c>
    </row>
    <row r="24" spans="1:7" x14ac:dyDescent="0.25">
      <c r="A24" t="s">
        <v>87</v>
      </c>
      <c r="B24" t="s">
        <v>80</v>
      </c>
      <c r="C24" t="str">
        <f>+_xlfn.XLOOKUP(B24,TablaDatos[COD],TablaDatos[ENTIDAD],"No",0)</f>
        <v>0003-01 SANTAFE</v>
      </c>
      <c r="D24" t="s">
        <v>38</v>
      </c>
      <c r="E24" t="s">
        <v>1733</v>
      </c>
      <c r="F24" t="s">
        <v>1734</v>
      </c>
      <c r="G24" s="7">
        <v>40000000</v>
      </c>
    </row>
    <row r="25" spans="1:7" x14ac:dyDescent="0.25">
      <c r="A25" t="s">
        <v>89</v>
      </c>
      <c r="B25" t="s">
        <v>80</v>
      </c>
      <c r="C25" t="str">
        <f>+_xlfn.XLOOKUP(B25,TablaDatos[COD],TablaDatos[ENTIDAD],"No",0)</f>
        <v>0003-01 SANTAFE</v>
      </c>
      <c r="D25" t="s">
        <v>42</v>
      </c>
      <c r="E25" t="s">
        <v>1735</v>
      </c>
      <c r="F25" t="s">
        <v>1736</v>
      </c>
      <c r="G25" s="7">
        <v>12300000</v>
      </c>
    </row>
    <row r="26" spans="1:7" x14ac:dyDescent="0.25">
      <c r="A26" t="s">
        <v>89</v>
      </c>
      <c r="B26" t="s">
        <v>80</v>
      </c>
      <c r="C26" t="str">
        <f>+_xlfn.XLOOKUP(B26,TablaDatos[COD],TablaDatos[ENTIDAD],"No",0)</f>
        <v>0003-01 SANTAFE</v>
      </c>
      <c r="D26" t="s">
        <v>42</v>
      </c>
      <c r="E26" t="s">
        <v>1747</v>
      </c>
      <c r="F26" t="s">
        <v>1748</v>
      </c>
      <c r="G26" s="7">
        <v>33304000</v>
      </c>
    </row>
    <row r="27" spans="1:7" x14ac:dyDescent="0.25">
      <c r="A27" t="s">
        <v>93</v>
      </c>
      <c r="B27" t="s">
        <v>80</v>
      </c>
      <c r="C27" t="str">
        <f>+_xlfn.XLOOKUP(B27,TablaDatos[COD],TablaDatos[ENTIDAD],"No",0)</f>
        <v>0003-01 SANTAFE</v>
      </c>
      <c r="D27" t="s">
        <v>49</v>
      </c>
      <c r="E27" t="s">
        <v>1749</v>
      </c>
      <c r="F27" t="s">
        <v>1750</v>
      </c>
      <c r="G27" s="7">
        <v>0</v>
      </c>
    </row>
    <row r="28" spans="1:7" x14ac:dyDescent="0.25">
      <c r="A28" t="s">
        <v>94</v>
      </c>
      <c r="B28" t="s">
        <v>80</v>
      </c>
      <c r="C28" t="str">
        <f>+_xlfn.XLOOKUP(B28,TablaDatos[COD],TablaDatos[ENTIDAD],"No",0)</f>
        <v>0003-01 SANTAFE</v>
      </c>
      <c r="D28" t="s">
        <v>51</v>
      </c>
      <c r="E28" t="s">
        <v>1739</v>
      </c>
      <c r="F28" t="s">
        <v>1740</v>
      </c>
      <c r="G28" s="7">
        <v>97759704</v>
      </c>
    </row>
    <row r="29" spans="1:7" x14ac:dyDescent="0.25">
      <c r="A29" t="s">
        <v>94</v>
      </c>
      <c r="B29" t="s">
        <v>80</v>
      </c>
      <c r="C29" t="str">
        <f>+_xlfn.XLOOKUP(B29,TablaDatos[COD],TablaDatos[ENTIDAD],"No",0)</f>
        <v>0003-01 SANTAFE</v>
      </c>
      <c r="D29" t="s">
        <v>51</v>
      </c>
      <c r="E29" t="s">
        <v>1741</v>
      </c>
      <c r="F29" t="s">
        <v>1742</v>
      </c>
      <c r="G29" s="7">
        <v>23000000</v>
      </c>
    </row>
    <row r="30" spans="1:7" x14ac:dyDescent="0.25">
      <c r="A30" t="s">
        <v>94</v>
      </c>
      <c r="B30" t="s">
        <v>80</v>
      </c>
      <c r="C30" t="str">
        <f>+_xlfn.XLOOKUP(B30,TablaDatos[COD],TablaDatos[ENTIDAD],"No",0)</f>
        <v>0003-01 SANTAFE</v>
      </c>
      <c r="D30" t="s">
        <v>51</v>
      </c>
      <c r="E30" t="s">
        <v>1743</v>
      </c>
      <c r="F30" t="s">
        <v>1744</v>
      </c>
      <c r="G30" s="7">
        <v>14000000</v>
      </c>
    </row>
    <row r="31" spans="1:7" x14ac:dyDescent="0.25">
      <c r="A31" t="s">
        <v>94</v>
      </c>
      <c r="B31" t="s">
        <v>80</v>
      </c>
      <c r="C31" t="str">
        <f>+_xlfn.XLOOKUP(B31,TablaDatos[COD],TablaDatos[ENTIDAD],"No",0)</f>
        <v>0003-01 SANTAFE</v>
      </c>
      <c r="D31" t="s">
        <v>51</v>
      </c>
      <c r="E31" t="s">
        <v>1745</v>
      </c>
      <c r="F31" t="s">
        <v>1746</v>
      </c>
      <c r="G31" s="7">
        <v>11028668</v>
      </c>
    </row>
    <row r="32" spans="1:7" x14ac:dyDescent="0.25">
      <c r="A32" t="s">
        <v>106</v>
      </c>
      <c r="B32" t="s">
        <v>100</v>
      </c>
      <c r="C32" t="str">
        <f>+_xlfn.XLOOKUP(B32,TablaDatos[COD],TablaDatos[ENTIDAD],"No",0)</f>
        <v>0004-01 SAN CRISTOBAL</v>
      </c>
      <c r="D32" t="s">
        <v>36</v>
      </c>
      <c r="E32" t="s">
        <v>1725</v>
      </c>
      <c r="F32" t="s">
        <v>1726</v>
      </c>
      <c r="G32" s="7">
        <v>22858000</v>
      </c>
    </row>
    <row r="33" spans="1:7" x14ac:dyDescent="0.25">
      <c r="A33" t="s">
        <v>109</v>
      </c>
      <c r="B33" t="s">
        <v>100</v>
      </c>
      <c r="C33" t="str">
        <f>+_xlfn.XLOOKUP(B33,TablaDatos[COD],TablaDatos[ENTIDAD],"No",0)</f>
        <v>0004-01 SAN CRISTOBAL</v>
      </c>
      <c r="D33" t="s">
        <v>42</v>
      </c>
      <c r="E33" t="s">
        <v>1737</v>
      </c>
      <c r="F33" t="s">
        <v>1738</v>
      </c>
      <c r="G33" s="7">
        <v>13646039</v>
      </c>
    </row>
    <row r="34" spans="1:7" x14ac:dyDescent="0.25">
      <c r="A34" t="s">
        <v>114</v>
      </c>
      <c r="B34" t="s">
        <v>100</v>
      </c>
      <c r="C34" t="str">
        <f>+_xlfn.XLOOKUP(B34,TablaDatos[COD],TablaDatos[ENTIDAD],"No",0)</f>
        <v>0004-01 SAN CRISTOBAL</v>
      </c>
      <c r="D34" t="s">
        <v>51</v>
      </c>
      <c r="E34" t="s">
        <v>1739</v>
      </c>
      <c r="F34" t="s">
        <v>1740</v>
      </c>
      <c r="G34" s="7">
        <v>126871000</v>
      </c>
    </row>
    <row r="35" spans="1:7" x14ac:dyDescent="0.25">
      <c r="A35" t="s">
        <v>114</v>
      </c>
      <c r="B35" t="s">
        <v>100</v>
      </c>
      <c r="C35" t="str">
        <f>+_xlfn.XLOOKUP(B35,TablaDatos[COD],TablaDatos[ENTIDAD],"No",0)</f>
        <v>0004-01 SAN CRISTOBAL</v>
      </c>
      <c r="D35" t="s">
        <v>51</v>
      </c>
      <c r="E35" t="s">
        <v>1741</v>
      </c>
      <c r="F35" t="s">
        <v>1742</v>
      </c>
      <c r="G35" s="7">
        <v>22858000</v>
      </c>
    </row>
    <row r="36" spans="1:7" x14ac:dyDescent="0.25">
      <c r="A36" t="s">
        <v>114</v>
      </c>
      <c r="B36" t="s">
        <v>100</v>
      </c>
      <c r="C36" t="str">
        <f>+_xlfn.XLOOKUP(B36,TablaDatos[COD],TablaDatos[ENTIDAD],"No",0)</f>
        <v>0004-01 SAN CRISTOBAL</v>
      </c>
      <c r="D36" t="s">
        <v>51</v>
      </c>
      <c r="E36" t="s">
        <v>1743</v>
      </c>
      <c r="F36" t="s">
        <v>1744</v>
      </c>
      <c r="G36" s="7">
        <v>17236631</v>
      </c>
    </row>
    <row r="37" spans="1:7" x14ac:dyDescent="0.25">
      <c r="A37" t="s">
        <v>114</v>
      </c>
      <c r="B37" t="s">
        <v>100</v>
      </c>
      <c r="C37" t="str">
        <f>+_xlfn.XLOOKUP(B37,TablaDatos[COD],TablaDatos[ENTIDAD],"No",0)</f>
        <v>0004-01 SAN CRISTOBAL</v>
      </c>
      <c r="D37" t="s">
        <v>51</v>
      </c>
      <c r="E37" t="s">
        <v>1745</v>
      </c>
      <c r="F37" t="s">
        <v>1746</v>
      </c>
      <c r="G37" s="7">
        <v>18702000</v>
      </c>
    </row>
    <row r="38" spans="1:7" x14ac:dyDescent="0.25">
      <c r="A38" t="s">
        <v>126</v>
      </c>
      <c r="B38" t="s">
        <v>120</v>
      </c>
      <c r="C38" t="str">
        <f>+_xlfn.XLOOKUP(B38,TablaDatos[COD],TablaDatos[ENTIDAD],"No",0)</f>
        <v>0005-01 USME</v>
      </c>
      <c r="D38" t="s">
        <v>36</v>
      </c>
      <c r="E38" t="s">
        <v>1725</v>
      </c>
      <c r="F38" t="s">
        <v>1726</v>
      </c>
      <c r="G38" s="7">
        <v>32700000</v>
      </c>
    </row>
    <row r="39" spans="1:7" x14ac:dyDescent="0.25">
      <c r="A39" t="s">
        <v>127</v>
      </c>
      <c r="B39" t="s">
        <v>120</v>
      </c>
      <c r="C39" t="str">
        <f>+_xlfn.XLOOKUP(B39,TablaDatos[COD],TablaDatos[ENTIDAD],"No",0)</f>
        <v>0005-01 USME</v>
      </c>
      <c r="D39" t="s">
        <v>38</v>
      </c>
      <c r="E39" t="s">
        <v>1727</v>
      </c>
      <c r="F39" t="s">
        <v>1728</v>
      </c>
      <c r="G39" s="7">
        <v>0</v>
      </c>
    </row>
    <row r="40" spans="1:7" x14ac:dyDescent="0.25">
      <c r="A40" t="s">
        <v>127</v>
      </c>
      <c r="B40" t="s">
        <v>120</v>
      </c>
      <c r="C40" t="str">
        <f>+_xlfn.XLOOKUP(B40,TablaDatos[COD],TablaDatos[ENTIDAD],"No",0)</f>
        <v>0005-01 USME</v>
      </c>
      <c r="D40" t="s">
        <v>38</v>
      </c>
      <c r="E40" t="s">
        <v>1733</v>
      </c>
      <c r="F40" t="s">
        <v>1734</v>
      </c>
      <c r="G40" s="7">
        <v>50000000</v>
      </c>
    </row>
    <row r="41" spans="1:7" x14ac:dyDescent="0.25">
      <c r="A41" t="s">
        <v>129</v>
      </c>
      <c r="B41" t="s">
        <v>120</v>
      </c>
      <c r="C41" t="str">
        <f>+_xlfn.XLOOKUP(B41,TablaDatos[COD],TablaDatos[ENTIDAD],"No",0)</f>
        <v>0005-01 USME</v>
      </c>
      <c r="D41" t="s">
        <v>42</v>
      </c>
      <c r="E41" t="s">
        <v>1751</v>
      </c>
      <c r="F41" t="s">
        <v>1736</v>
      </c>
      <c r="G41" s="7">
        <v>50000000</v>
      </c>
    </row>
    <row r="42" spans="1:7" x14ac:dyDescent="0.25">
      <c r="A42" t="s">
        <v>129</v>
      </c>
      <c r="B42" t="s">
        <v>120</v>
      </c>
      <c r="C42" t="str">
        <f>+_xlfn.XLOOKUP(B42,TablaDatos[COD],TablaDatos[ENTIDAD],"No",0)</f>
        <v>0005-01 USME</v>
      </c>
      <c r="D42" t="s">
        <v>42</v>
      </c>
      <c r="E42" t="s">
        <v>1737</v>
      </c>
      <c r="F42" t="s">
        <v>1738</v>
      </c>
      <c r="G42" s="7">
        <v>52500000</v>
      </c>
    </row>
    <row r="43" spans="1:7" x14ac:dyDescent="0.25">
      <c r="A43" t="s">
        <v>133</v>
      </c>
      <c r="B43" t="s">
        <v>120</v>
      </c>
      <c r="C43" t="str">
        <f>+_xlfn.XLOOKUP(B43,TablaDatos[COD],TablaDatos[ENTIDAD],"No",0)</f>
        <v>0005-01 USME</v>
      </c>
      <c r="D43" t="s">
        <v>49</v>
      </c>
      <c r="E43" t="s">
        <v>1749</v>
      </c>
      <c r="F43" t="s">
        <v>1750</v>
      </c>
      <c r="G43" s="7">
        <v>0</v>
      </c>
    </row>
    <row r="44" spans="1:7" x14ac:dyDescent="0.25">
      <c r="A44" t="s">
        <v>134</v>
      </c>
      <c r="B44" t="s">
        <v>120</v>
      </c>
      <c r="C44" t="str">
        <f>+_xlfn.XLOOKUP(B44,TablaDatos[COD],TablaDatos[ENTIDAD],"No",0)</f>
        <v>0005-01 USME</v>
      </c>
      <c r="D44" t="s">
        <v>51</v>
      </c>
      <c r="E44" t="s">
        <v>1739</v>
      </c>
      <c r="F44" t="s">
        <v>1740</v>
      </c>
      <c r="G44" s="7">
        <v>132000000</v>
      </c>
    </row>
    <row r="45" spans="1:7" x14ac:dyDescent="0.25">
      <c r="A45" t="s">
        <v>134</v>
      </c>
      <c r="B45" t="s">
        <v>120</v>
      </c>
      <c r="C45" t="str">
        <f>+_xlfn.XLOOKUP(B45,TablaDatos[COD],TablaDatos[ENTIDAD],"No",0)</f>
        <v>0005-01 USME</v>
      </c>
      <c r="D45" t="s">
        <v>51</v>
      </c>
      <c r="E45" t="s">
        <v>1752</v>
      </c>
      <c r="F45" t="s">
        <v>1753</v>
      </c>
      <c r="G45" s="7">
        <v>13000000</v>
      </c>
    </row>
    <row r="46" spans="1:7" x14ac:dyDescent="0.25">
      <c r="A46" t="s">
        <v>134</v>
      </c>
      <c r="B46" t="s">
        <v>120</v>
      </c>
      <c r="C46" t="str">
        <f>+_xlfn.XLOOKUP(B46,TablaDatos[COD],TablaDatos[ENTIDAD],"No",0)</f>
        <v>0005-01 USME</v>
      </c>
      <c r="D46" t="s">
        <v>51</v>
      </c>
      <c r="E46" t="s">
        <v>1741</v>
      </c>
      <c r="F46" t="s">
        <v>1742</v>
      </c>
      <c r="G46" s="7">
        <v>6243942</v>
      </c>
    </row>
    <row r="47" spans="1:7" x14ac:dyDescent="0.25">
      <c r="A47" t="s">
        <v>134</v>
      </c>
      <c r="B47" t="s">
        <v>120</v>
      </c>
      <c r="C47" t="str">
        <f>+_xlfn.XLOOKUP(B47,TablaDatos[COD],TablaDatos[ENTIDAD],"No",0)</f>
        <v>0005-01 USME</v>
      </c>
      <c r="D47" t="s">
        <v>51</v>
      </c>
      <c r="E47" t="s">
        <v>1743</v>
      </c>
      <c r="F47" t="s">
        <v>1744</v>
      </c>
      <c r="G47" s="7">
        <v>5211674</v>
      </c>
    </row>
    <row r="48" spans="1:7" x14ac:dyDescent="0.25">
      <c r="A48" t="s">
        <v>134</v>
      </c>
      <c r="B48" t="s">
        <v>120</v>
      </c>
      <c r="C48" t="str">
        <f>+_xlfn.XLOOKUP(B48,TablaDatos[COD],TablaDatos[ENTIDAD],"No",0)</f>
        <v>0005-01 USME</v>
      </c>
      <c r="D48" t="s">
        <v>51</v>
      </c>
      <c r="E48" t="s">
        <v>1745</v>
      </c>
      <c r="F48" t="s">
        <v>1746</v>
      </c>
      <c r="G48" s="7">
        <v>11000000</v>
      </c>
    </row>
    <row r="49" spans="1:7" x14ac:dyDescent="0.25">
      <c r="A49" t="s">
        <v>146</v>
      </c>
      <c r="B49" t="s">
        <v>140</v>
      </c>
      <c r="C49" t="str">
        <f>+_xlfn.XLOOKUP(B49,TablaDatos[COD],TablaDatos[ENTIDAD],"No",0)</f>
        <v>0006-01 TUNJUELITO</v>
      </c>
      <c r="D49" t="s">
        <v>36</v>
      </c>
      <c r="E49" t="s">
        <v>1725</v>
      </c>
      <c r="F49" t="s">
        <v>1726</v>
      </c>
      <c r="G49" s="7">
        <v>35000000</v>
      </c>
    </row>
    <row r="50" spans="1:7" x14ac:dyDescent="0.25">
      <c r="A50" t="s">
        <v>147</v>
      </c>
      <c r="B50" t="s">
        <v>140</v>
      </c>
      <c r="C50" t="str">
        <f>+_xlfn.XLOOKUP(B50,TablaDatos[COD],TablaDatos[ENTIDAD],"No",0)</f>
        <v>0006-01 TUNJUELITO</v>
      </c>
      <c r="D50" t="s">
        <v>38</v>
      </c>
      <c r="E50" t="s">
        <v>1727</v>
      </c>
      <c r="F50" t="s">
        <v>1728</v>
      </c>
      <c r="G50" s="7">
        <v>21100000</v>
      </c>
    </row>
    <row r="51" spans="1:7" x14ac:dyDescent="0.25">
      <c r="A51" t="s">
        <v>147</v>
      </c>
      <c r="B51" t="s">
        <v>140</v>
      </c>
      <c r="C51" t="str">
        <f>+_xlfn.XLOOKUP(B51,TablaDatos[COD],TablaDatos[ENTIDAD],"No",0)</f>
        <v>0006-01 TUNJUELITO</v>
      </c>
      <c r="D51" t="s">
        <v>38</v>
      </c>
      <c r="E51" t="s">
        <v>1733</v>
      </c>
      <c r="F51" t="s">
        <v>1734</v>
      </c>
      <c r="G51" s="7">
        <v>35000000</v>
      </c>
    </row>
    <row r="52" spans="1:7" x14ac:dyDescent="0.25">
      <c r="A52" t="s">
        <v>153</v>
      </c>
      <c r="B52" t="s">
        <v>140</v>
      </c>
      <c r="C52" t="str">
        <f>+_xlfn.XLOOKUP(B52,TablaDatos[COD],TablaDatos[ENTIDAD],"No",0)</f>
        <v>0006-01 TUNJUELITO</v>
      </c>
      <c r="D52" t="s">
        <v>49</v>
      </c>
      <c r="E52" t="s">
        <v>1749</v>
      </c>
      <c r="F52" t="s">
        <v>1750</v>
      </c>
      <c r="G52" s="7">
        <v>414961</v>
      </c>
    </row>
    <row r="53" spans="1:7" x14ac:dyDescent="0.25">
      <c r="A53" t="s">
        <v>154</v>
      </c>
      <c r="B53" t="s">
        <v>140</v>
      </c>
      <c r="C53" t="str">
        <f>+_xlfn.XLOOKUP(B53,TablaDatos[COD],TablaDatos[ENTIDAD],"No",0)</f>
        <v>0006-01 TUNJUELITO</v>
      </c>
      <c r="D53" t="s">
        <v>51</v>
      </c>
      <c r="E53" t="s">
        <v>1739</v>
      </c>
      <c r="F53" t="s">
        <v>1740</v>
      </c>
      <c r="G53" s="7">
        <v>150000000</v>
      </c>
    </row>
    <row r="54" spans="1:7" x14ac:dyDescent="0.25">
      <c r="A54" t="s">
        <v>154</v>
      </c>
      <c r="B54" t="s">
        <v>140</v>
      </c>
      <c r="C54" t="str">
        <f>+_xlfn.XLOOKUP(B54,TablaDatos[COD],TablaDatos[ENTIDAD],"No",0)</f>
        <v>0006-01 TUNJUELITO</v>
      </c>
      <c r="D54" t="s">
        <v>51</v>
      </c>
      <c r="E54" t="s">
        <v>1752</v>
      </c>
      <c r="F54" t="s">
        <v>1753</v>
      </c>
      <c r="G54" s="7">
        <v>1000000</v>
      </c>
    </row>
    <row r="55" spans="1:7" x14ac:dyDescent="0.25">
      <c r="A55" t="s">
        <v>154</v>
      </c>
      <c r="B55" t="s">
        <v>140</v>
      </c>
      <c r="C55" t="str">
        <f>+_xlfn.XLOOKUP(B55,TablaDatos[COD],TablaDatos[ENTIDAD],"No",0)</f>
        <v>0006-01 TUNJUELITO</v>
      </c>
      <c r="D55" t="s">
        <v>51</v>
      </c>
      <c r="E55" t="s">
        <v>1741</v>
      </c>
      <c r="F55" t="s">
        <v>1742</v>
      </c>
      <c r="G55" s="7">
        <v>15000000</v>
      </c>
    </row>
    <row r="56" spans="1:7" x14ac:dyDescent="0.25">
      <c r="A56" t="s">
        <v>154</v>
      </c>
      <c r="B56" t="s">
        <v>140</v>
      </c>
      <c r="C56" t="str">
        <f>+_xlfn.XLOOKUP(B56,TablaDatos[COD],TablaDatos[ENTIDAD],"No",0)</f>
        <v>0006-01 TUNJUELITO</v>
      </c>
      <c r="D56" t="s">
        <v>51</v>
      </c>
      <c r="E56" t="s">
        <v>1743</v>
      </c>
      <c r="F56" t="s">
        <v>1744</v>
      </c>
      <c r="G56" s="7">
        <v>15000000</v>
      </c>
    </row>
    <row r="57" spans="1:7" x14ac:dyDescent="0.25">
      <c r="A57" t="s">
        <v>154</v>
      </c>
      <c r="B57" t="s">
        <v>140</v>
      </c>
      <c r="C57" t="str">
        <f>+_xlfn.XLOOKUP(B57,TablaDatos[COD],TablaDatos[ENTIDAD],"No",0)</f>
        <v>0006-01 TUNJUELITO</v>
      </c>
      <c r="D57" t="s">
        <v>51</v>
      </c>
      <c r="E57" t="s">
        <v>1745</v>
      </c>
      <c r="F57" t="s">
        <v>1746</v>
      </c>
      <c r="G57" s="7">
        <v>29759000</v>
      </c>
    </row>
    <row r="58" spans="1:7" x14ac:dyDescent="0.25">
      <c r="A58" t="s">
        <v>166</v>
      </c>
      <c r="B58" t="s">
        <v>160</v>
      </c>
      <c r="C58" t="str">
        <f>+_xlfn.XLOOKUP(B58,TablaDatos[COD],TablaDatos[ENTIDAD],"No",0)</f>
        <v>0007-01 BOSA</v>
      </c>
      <c r="D58" t="s">
        <v>36</v>
      </c>
      <c r="E58" t="s">
        <v>1725</v>
      </c>
      <c r="F58" t="s">
        <v>1726</v>
      </c>
      <c r="G58" s="7">
        <v>30000000</v>
      </c>
    </row>
    <row r="59" spans="1:7" x14ac:dyDescent="0.25">
      <c r="A59" t="s">
        <v>166</v>
      </c>
      <c r="B59" t="s">
        <v>160</v>
      </c>
      <c r="C59" t="str">
        <f>+_xlfn.XLOOKUP(B59,TablaDatos[COD],TablaDatos[ENTIDAD],"No",0)</f>
        <v>0007-01 BOSA</v>
      </c>
      <c r="D59" t="s">
        <v>36</v>
      </c>
      <c r="E59" t="s">
        <v>1754</v>
      </c>
      <c r="F59" t="s">
        <v>1755</v>
      </c>
      <c r="G59" s="7">
        <v>4080000</v>
      </c>
    </row>
    <row r="60" spans="1:7" x14ac:dyDescent="0.25">
      <c r="A60" t="s">
        <v>167</v>
      </c>
      <c r="B60" t="s">
        <v>160</v>
      </c>
      <c r="C60" t="str">
        <f>+_xlfn.XLOOKUP(B60,TablaDatos[COD],TablaDatos[ENTIDAD],"No",0)</f>
        <v>0007-01 BOSA</v>
      </c>
      <c r="D60" t="s">
        <v>38</v>
      </c>
      <c r="E60" t="s">
        <v>1727</v>
      </c>
      <c r="F60" t="s">
        <v>1728</v>
      </c>
      <c r="G60" s="7">
        <v>39000000</v>
      </c>
    </row>
    <row r="61" spans="1:7" x14ac:dyDescent="0.25">
      <c r="A61" t="s">
        <v>167</v>
      </c>
      <c r="B61" t="s">
        <v>160</v>
      </c>
      <c r="C61" t="str">
        <f>+_xlfn.XLOOKUP(B61,TablaDatos[COD],TablaDatos[ENTIDAD],"No",0)</f>
        <v>0007-01 BOSA</v>
      </c>
      <c r="D61" t="s">
        <v>38</v>
      </c>
      <c r="E61" t="s">
        <v>1729</v>
      </c>
      <c r="F61" t="s">
        <v>1730</v>
      </c>
      <c r="G61" s="7">
        <v>10000000</v>
      </c>
    </row>
    <row r="62" spans="1:7" x14ac:dyDescent="0.25">
      <c r="A62" t="s">
        <v>167</v>
      </c>
      <c r="B62" t="s">
        <v>160</v>
      </c>
      <c r="C62" t="str">
        <f>+_xlfn.XLOOKUP(B62,TablaDatos[COD],TablaDatos[ENTIDAD],"No",0)</f>
        <v>0007-01 BOSA</v>
      </c>
      <c r="D62" t="s">
        <v>38</v>
      </c>
      <c r="E62" t="s">
        <v>1756</v>
      </c>
      <c r="F62" t="s">
        <v>1757</v>
      </c>
      <c r="G62" s="7">
        <v>6519000</v>
      </c>
    </row>
    <row r="63" spans="1:7" x14ac:dyDescent="0.25">
      <c r="A63" t="s">
        <v>167</v>
      </c>
      <c r="B63" t="s">
        <v>160</v>
      </c>
      <c r="C63" t="str">
        <f>+_xlfn.XLOOKUP(B63,TablaDatos[COD],TablaDatos[ENTIDAD],"No",0)</f>
        <v>0007-01 BOSA</v>
      </c>
      <c r="D63" t="s">
        <v>38</v>
      </c>
      <c r="E63" t="s">
        <v>1733</v>
      </c>
      <c r="F63" t="s">
        <v>1734</v>
      </c>
      <c r="G63" s="7">
        <v>96389000</v>
      </c>
    </row>
    <row r="64" spans="1:7" x14ac:dyDescent="0.25">
      <c r="A64" t="s">
        <v>169</v>
      </c>
      <c r="B64" t="s">
        <v>160</v>
      </c>
      <c r="C64" t="str">
        <f>+_xlfn.XLOOKUP(B64,TablaDatos[COD],TablaDatos[ENTIDAD],"No",0)</f>
        <v>0007-01 BOSA</v>
      </c>
      <c r="D64" t="s">
        <v>42</v>
      </c>
      <c r="E64" t="s">
        <v>1735</v>
      </c>
      <c r="F64" t="s">
        <v>1736</v>
      </c>
      <c r="G64" s="7">
        <v>25879300</v>
      </c>
    </row>
    <row r="65" spans="1:7" x14ac:dyDescent="0.25">
      <c r="A65" t="s">
        <v>169</v>
      </c>
      <c r="B65" t="s">
        <v>160</v>
      </c>
      <c r="C65" t="str">
        <f>+_xlfn.XLOOKUP(B65,TablaDatos[COD],TablaDatos[ENTIDAD],"No",0)</f>
        <v>0007-01 BOSA</v>
      </c>
      <c r="D65" t="s">
        <v>42</v>
      </c>
      <c r="E65" t="s">
        <v>1737</v>
      </c>
      <c r="F65" t="s">
        <v>1738</v>
      </c>
      <c r="G65" s="7">
        <v>0</v>
      </c>
    </row>
    <row r="66" spans="1:7" x14ac:dyDescent="0.25">
      <c r="A66" t="s">
        <v>169</v>
      </c>
      <c r="B66" t="s">
        <v>160</v>
      </c>
      <c r="C66" t="str">
        <f>+_xlfn.XLOOKUP(B66,TablaDatos[COD],TablaDatos[ENTIDAD],"No",0)</f>
        <v>0007-01 BOSA</v>
      </c>
      <c r="D66" t="s">
        <v>42</v>
      </c>
      <c r="E66" t="s">
        <v>1747</v>
      </c>
      <c r="F66" t="s">
        <v>1748</v>
      </c>
      <c r="G66" s="7">
        <v>64273737</v>
      </c>
    </row>
    <row r="67" spans="1:7" x14ac:dyDescent="0.25">
      <c r="A67" t="s">
        <v>173</v>
      </c>
      <c r="B67" t="s">
        <v>160</v>
      </c>
      <c r="C67" t="str">
        <f>+_xlfn.XLOOKUP(B67,TablaDatos[COD],TablaDatos[ENTIDAD],"No",0)</f>
        <v>0007-01 BOSA</v>
      </c>
      <c r="D67" t="s">
        <v>49</v>
      </c>
      <c r="E67" t="s">
        <v>1749</v>
      </c>
      <c r="F67" t="s">
        <v>1750</v>
      </c>
      <c r="G67" s="7">
        <v>0</v>
      </c>
    </row>
    <row r="68" spans="1:7" x14ac:dyDescent="0.25">
      <c r="A68" t="s">
        <v>174</v>
      </c>
      <c r="B68" t="s">
        <v>160</v>
      </c>
      <c r="C68" t="str">
        <f>+_xlfn.XLOOKUP(B68,TablaDatos[COD],TablaDatos[ENTIDAD],"No",0)</f>
        <v>0007-01 BOSA</v>
      </c>
      <c r="D68" t="s">
        <v>51</v>
      </c>
      <c r="E68" t="s">
        <v>1739</v>
      </c>
      <c r="F68" t="s">
        <v>1740</v>
      </c>
      <c r="G68" s="7">
        <v>49000000</v>
      </c>
    </row>
    <row r="69" spans="1:7" x14ac:dyDescent="0.25">
      <c r="A69" t="s">
        <v>174</v>
      </c>
      <c r="B69" t="s">
        <v>160</v>
      </c>
      <c r="C69" t="str">
        <f>+_xlfn.XLOOKUP(B69,TablaDatos[COD],TablaDatos[ENTIDAD],"No",0)</f>
        <v>0007-01 BOSA</v>
      </c>
      <c r="D69" t="s">
        <v>51</v>
      </c>
      <c r="E69" t="s">
        <v>1741</v>
      </c>
      <c r="F69" t="s">
        <v>1742</v>
      </c>
      <c r="G69" s="7">
        <v>3980760</v>
      </c>
    </row>
    <row r="70" spans="1:7" x14ac:dyDescent="0.25">
      <c r="A70" t="s">
        <v>174</v>
      </c>
      <c r="B70" t="s">
        <v>160</v>
      </c>
      <c r="C70" t="str">
        <f>+_xlfn.XLOOKUP(B70,TablaDatos[COD],TablaDatos[ENTIDAD],"No",0)</f>
        <v>0007-01 BOSA</v>
      </c>
      <c r="D70" t="s">
        <v>51</v>
      </c>
      <c r="E70" t="s">
        <v>1743</v>
      </c>
      <c r="F70" t="s">
        <v>1744</v>
      </c>
      <c r="G70" s="7">
        <v>0</v>
      </c>
    </row>
    <row r="71" spans="1:7" x14ac:dyDescent="0.25">
      <c r="A71" t="s">
        <v>174</v>
      </c>
      <c r="B71" t="s">
        <v>160</v>
      </c>
      <c r="C71" t="str">
        <f>+_xlfn.XLOOKUP(B71,TablaDatos[COD],TablaDatos[ENTIDAD],"No",0)</f>
        <v>0007-01 BOSA</v>
      </c>
      <c r="D71" t="s">
        <v>51</v>
      </c>
      <c r="E71" t="s">
        <v>1745</v>
      </c>
      <c r="F71" t="s">
        <v>1746</v>
      </c>
      <c r="G71" s="7">
        <v>5492840</v>
      </c>
    </row>
    <row r="72" spans="1:7" x14ac:dyDescent="0.25">
      <c r="A72" t="s">
        <v>186</v>
      </c>
      <c r="B72" t="s">
        <v>180</v>
      </c>
      <c r="C72" t="str">
        <f>+_xlfn.XLOOKUP(B72,TablaDatos[COD],TablaDatos[ENTIDAD],"No",0)</f>
        <v>0008-01 KENNEDY</v>
      </c>
      <c r="D72" t="s">
        <v>36</v>
      </c>
      <c r="E72" t="s">
        <v>1725</v>
      </c>
      <c r="F72" t="s">
        <v>1726</v>
      </c>
      <c r="G72" s="7">
        <v>30000000</v>
      </c>
    </row>
    <row r="73" spans="1:7" x14ac:dyDescent="0.25">
      <c r="A73" t="s">
        <v>187</v>
      </c>
      <c r="B73" t="s">
        <v>180</v>
      </c>
      <c r="C73" t="str">
        <f>+_xlfn.XLOOKUP(B73,TablaDatos[COD],TablaDatos[ENTIDAD],"No",0)</f>
        <v>0008-01 KENNEDY</v>
      </c>
      <c r="D73" t="s">
        <v>38</v>
      </c>
      <c r="E73" t="s">
        <v>1727</v>
      </c>
      <c r="F73" t="s">
        <v>1728</v>
      </c>
      <c r="G73" s="7">
        <v>0</v>
      </c>
    </row>
    <row r="74" spans="1:7" x14ac:dyDescent="0.25">
      <c r="A74" t="s">
        <v>187</v>
      </c>
      <c r="B74" t="s">
        <v>180</v>
      </c>
      <c r="C74" t="str">
        <f>+_xlfn.XLOOKUP(B74,TablaDatos[COD],TablaDatos[ENTIDAD],"No",0)</f>
        <v>0008-01 KENNEDY</v>
      </c>
      <c r="D74" t="s">
        <v>38</v>
      </c>
      <c r="E74" t="s">
        <v>1729</v>
      </c>
      <c r="F74" t="s">
        <v>1730</v>
      </c>
      <c r="G74" s="7">
        <v>0</v>
      </c>
    </row>
    <row r="75" spans="1:7" x14ac:dyDescent="0.25">
      <c r="A75" t="s">
        <v>187</v>
      </c>
      <c r="B75" t="s">
        <v>180</v>
      </c>
      <c r="C75" t="str">
        <f>+_xlfn.XLOOKUP(B75,TablaDatos[COD],TablaDatos[ENTIDAD],"No",0)</f>
        <v>0008-01 KENNEDY</v>
      </c>
      <c r="D75" t="s">
        <v>38</v>
      </c>
      <c r="E75" t="s">
        <v>1733</v>
      </c>
      <c r="F75" t="s">
        <v>1734</v>
      </c>
      <c r="G75" s="7">
        <v>50000000</v>
      </c>
    </row>
    <row r="76" spans="1:7" x14ac:dyDescent="0.25">
      <c r="A76" t="s">
        <v>189</v>
      </c>
      <c r="B76" t="s">
        <v>180</v>
      </c>
      <c r="C76" t="str">
        <f>+_xlfn.XLOOKUP(B76,TablaDatos[COD],TablaDatos[ENTIDAD],"No",0)</f>
        <v>0008-01 KENNEDY</v>
      </c>
      <c r="D76" t="s">
        <v>42</v>
      </c>
      <c r="E76" t="s">
        <v>1747</v>
      </c>
      <c r="F76" t="s">
        <v>1748</v>
      </c>
      <c r="G76" s="7">
        <v>99346315</v>
      </c>
    </row>
    <row r="77" spans="1:7" x14ac:dyDescent="0.25">
      <c r="A77" t="s">
        <v>190</v>
      </c>
      <c r="B77" t="s">
        <v>180</v>
      </c>
      <c r="C77" t="str">
        <f>+_xlfn.XLOOKUP(B77,TablaDatos[COD],TablaDatos[ENTIDAD],"No",0)</f>
        <v>0008-01 KENNEDY</v>
      </c>
      <c r="D77" t="s">
        <v>44</v>
      </c>
      <c r="E77" t="s">
        <v>1758</v>
      </c>
      <c r="F77" t="s">
        <v>1759</v>
      </c>
      <c r="G77" s="7">
        <v>65000000</v>
      </c>
    </row>
    <row r="78" spans="1:7" x14ac:dyDescent="0.25">
      <c r="A78" t="s">
        <v>193</v>
      </c>
      <c r="B78" t="s">
        <v>180</v>
      </c>
      <c r="C78" t="str">
        <f>+_xlfn.XLOOKUP(B78,TablaDatos[COD],TablaDatos[ENTIDAD],"No",0)</f>
        <v>0008-01 KENNEDY</v>
      </c>
      <c r="D78" t="s">
        <v>49</v>
      </c>
      <c r="E78" t="s">
        <v>1749</v>
      </c>
      <c r="F78" t="s">
        <v>1750</v>
      </c>
      <c r="G78" s="7">
        <v>309400</v>
      </c>
    </row>
    <row r="79" spans="1:7" x14ac:dyDescent="0.25">
      <c r="A79" t="s">
        <v>194</v>
      </c>
      <c r="B79" t="s">
        <v>180</v>
      </c>
      <c r="C79" t="str">
        <f>+_xlfn.XLOOKUP(B79,TablaDatos[COD],TablaDatos[ENTIDAD],"No",0)</f>
        <v>0008-01 KENNEDY</v>
      </c>
      <c r="D79" t="s">
        <v>51</v>
      </c>
      <c r="E79" t="s">
        <v>1739</v>
      </c>
      <c r="F79" t="s">
        <v>1740</v>
      </c>
      <c r="G79" s="7">
        <v>265000000</v>
      </c>
    </row>
    <row r="80" spans="1:7" x14ac:dyDescent="0.25">
      <c r="A80" t="s">
        <v>194</v>
      </c>
      <c r="B80" t="s">
        <v>180</v>
      </c>
      <c r="C80" t="str">
        <f>+_xlfn.XLOOKUP(B80,TablaDatos[COD],TablaDatos[ENTIDAD],"No",0)</f>
        <v>0008-01 KENNEDY</v>
      </c>
      <c r="D80" t="s">
        <v>51</v>
      </c>
      <c r="E80" t="s">
        <v>1752</v>
      </c>
      <c r="F80" t="s">
        <v>1753</v>
      </c>
      <c r="G80" s="7">
        <v>10000000</v>
      </c>
    </row>
    <row r="81" spans="1:7" x14ac:dyDescent="0.25">
      <c r="A81" t="s">
        <v>194</v>
      </c>
      <c r="B81" t="s">
        <v>180</v>
      </c>
      <c r="C81" t="str">
        <f>+_xlfn.XLOOKUP(B81,TablaDatos[COD],TablaDatos[ENTIDAD],"No",0)</f>
        <v>0008-01 KENNEDY</v>
      </c>
      <c r="D81" t="s">
        <v>51</v>
      </c>
      <c r="E81" t="s">
        <v>1741</v>
      </c>
      <c r="F81" t="s">
        <v>1742</v>
      </c>
      <c r="G81" s="7">
        <v>57000000</v>
      </c>
    </row>
    <row r="82" spans="1:7" x14ac:dyDescent="0.25">
      <c r="A82" t="s">
        <v>194</v>
      </c>
      <c r="B82" t="s">
        <v>180</v>
      </c>
      <c r="C82" t="str">
        <f>+_xlfn.XLOOKUP(B82,TablaDatos[COD],TablaDatos[ENTIDAD],"No",0)</f>
        <v>0008-01 KENNEDY</v>
      </c>
      <c r="D82" t="s">
        <v>51</v>
      </c>
      <c r="E82" t="s">
        <v>1743</v>
      </c>
      <c r="F82" t="s">
        <v>1744</v>
      </c>
      <c r="G82" s="7">
        <v>27000000</v>
      </c>
    </row>
    <row r="83" spans="1:7" x14ac:dyDescent="0.25">
      <c r="A83" t="s">
        <v>194</v>
      </c>
      <c r="B83" t="s">
        <v>180</v>
      </c>
      <c r="C83" t="str">
        <f>+_xlfn.XLOOKUP(B83,TablaDatos[COD],TablaDatos[ENTIDAD],"No",0)</f>
        <v>0008-01 KENNEDY</v>
      </c>
      <c r="D83" t="s">
        <v>51</v>
      </c>
      <c r="E83" t="s">
        <v>1745</v>
      </c>
      <c r="F83" t="s">
        <v>1746</v>
      </c>
      <c r="G83" s="7">
        <v>16000000</v>
      </c>
    </row>
    <row r="84" spans="1:7" x14ac:dyDescent="0.25">
      <c r="A84" t="s">
        <v>206</v>
      </c>
      <c r="B84" t="s">
        <v>200</v>
      </c>
      <c r="C84" t="str">
        <f>+_xlfn.XLOOKUP(B84,TablaDatos[COD],TablaDatos[ENTIDAD],"No",0)</f>
        <v>0009-01 FONTIBON</v>
      </c>
      <c r="D84" t="s">
        <v>36</v>
      </c>
      <c r="E84" t="s">
        <v>1725</v>
      </c>
      <c r="F84" t="s">
        <v>1726</v>
      </c>
      <c r="G84" s="7">
        <v>10298400</v>
      </c>
    </row>
    <row r="85" spans="1:7" x14ac:dyDescent="0.25">
      <c r="A85" t="s">
        <v>206</v>
      </c>
      <c r="B85" t="s">
        <v>200</v>
      </c>
      <c r="C85" t="str">
        <f>+_xlfn.XLOOKUP(B85,TablaDatos[COD],TablaDatos[ENTIDAD],"No",0)</f>
        <v>0009-01 FONTIBON</v>
      </c>
      <c r="D85" t="s">
        <v>36</v>
      </c>
      <c r="E85" t="s">
        <v>1754</v>
      </c>
      <c r="F85" t="s">
        <v>1755</v>
      </c>
      <c r="G85" s="7">
        <v>0</v>
      </c>
    </row>
    <row r="86" spans="1:7" x14ac:dyDescent="0.25">
      <c r="A86" t="s">
        <v>209</v>
      </c>
      <c r="B86" t="s">
        <v>200</v>
      </c>
      <c r="C86" t="str">
        <f>+_xlfn.XLOOKUP(B86,TablaDatos[COD],TablaDatos[ENTIDAD],"No",0)</f>
        <v>0009-01 FONTIBON</v>
      </c>
      <c r="D86" t="s">
        <v>42</v>
      </c>
      <c r="E86" t="s">
        <v>1735</v>
      </c>
      <c r="F86" t="s">
        <v>1736</v>
      </c>
      <c r="G86" s="7">
        <v>0</v>
      </c>
    </row>
    <row r="87" spans="1:7" x14ac:dyDescent="0.25">
      <c r="A87" t="s">
        <v>209</v>
      </c>
      <c r="B87" t="s">
        <v>200</v>
      </c>
      <c r="C87" t="str">
        <f>+_xlfn.XLOOKUP(B87,TablaDatos[COD],TablaDatos[ENTIDAD],"No",0)</f>
        <v>0009-01 FONTIBON</v>
      </c>
      <c r="D87" t="s">
        <v>42</v>
      </c>
      <c r="E87" t="s">
        <v>1760</v>
      </c>
      <c r="F87" t="s">
        <v>1761</v>
      </c>
      <c r="G87" s="7">
        <v>15338916</v>
      </c>
    </row>
    <row r="88" spans="1:7" x14ac:dyDescent="0.25">
      <c r="A88" t="s">
        <v>210</v>
      </c>
      <c r="B88" t="s">
        <v>200</v>
      </c>
      <c r="C88" t="str">
        <f>+_xlfn.XLOOKUP(B88,TablaDatos[COD],TablaDatos[ENTIDAD],"No",0)</f>
        <v>0009-01 FONTIBON</v>
      </c>
      <c r="D88" t="s">
        <v>44</v>
      </c>
      <c r="E88" t="s">
        <v>1758</v>
      </c>
      <c r="F88" t="s">
        <v>1759</v>
      </c>
      <c r="G88" s="7">
        <v>5000000</v>
      </c>
    </row>
    <row r="89" spans="1:7" x14ac:dyDescent="0.25">
      <c r="A89" t="s">
        <v>213</v>
      </c>
      <c r="B89" t="s">
        <v>200</v>
      </c>
      <c r="C89" t="str">
        <f>+_xlfn.XLOOKUP(B89,TablaDatos[COD],TablaDatos[ENTIDAD],"No",0)</f>
        <v>0009-01 FONTIBON</v>
      </c>
      <c r="D89" t="s">
        <v>49</v>
      </c>
      <c r="E89" t="s">
        <v>1749</v>
      </c>
      <c r="F89" t="s">
        <v>1750</v>
      </c>
      <c r="G89" s="7">
        <v>108842</v>
      </c>
    </row>
    <row r="90" spans="1:7" x14ac:dyDescent="0.25">
      <c r="A90" t="s">
        <v>214</v>
      </c>
      <c r="B90" t="s">
        <v>200</v>
      </c>
      <c r="C90" t="str">
        <f>+_xlfn.XLOOKUP(B90,TablaDatos[COD],TablaDatos[ENTIDAD],"No",0)</f>
        <v>0009-01 FONTIBON</v>
      </c>
      <c r="D90" t="s">
        <v>51</v>
      </c>
      <c r="E90" t="s">
        <v>1739</v>
      </c>
      <c r="F90" t="s">
        <v>1740</v>
      </c>
      <c r="G90" s="7">
        <v>143000000</v>
      </c>
    </row>
    <row r="91" spans="1:7" x14ac:dyDescent="0.25">
      <c r="A91" t="s">
        <v>214</v>
      </c>
      <c r="B91" t="s">
        <v>200</v>
      </c>
      <c r="C91" t="str">
        <f>+_xlfn.XLOOKUP(B91,TablaDatos[COD],TablaDatos[ENTIDAD],"No",0)</f>
        <v>0009-01 FONTIBON</v>
      </c>
      <c r="D91" t="s">
        <v>51</v>
      </c>
      <c r="E91" t="s">
        <v>1752</v>
      </c>
      <c r="F91" t="s">
        <v>1753</v>
      </c>
      <c r="G91" s="7">
        <v>236500</v>
      </c>
    </row>
    <row r="92" spans="1:7" x14ac:dyDescent="0.25">
      <c r="A92" t="s">
        <v>214</v>
      </c>
      <c r="B92" t="s">
        <v>200</v>
      </c>
      <c r="C92" t="str">
        <f>+_xlfn.XLOOKUP(B92,TablaDatos[COD],TablaDatos[ENTIDAD],"No",0)</f>
        <v>0009-01 FONTIBON</v>
      </c>
      <c r="D92" t="s">
        <v>51</v>
      </c>
      <c r="E92" t="s">
        <v>1741</v>
      </c>
      <c r="F92" t="s">
        <v>1742</v>
      </c>
      <c r="G92" s="7">
        <v>32305980</v>
      </c>
    </row>
    <row r="93" spans="1:7" x14ac:dyDescent="0.25">
      <c r="A93" t="s">
        <v>214</v>
      </c>
      <c r="B93" t="s">
        <v>200</v>
      </c>
      <c r="C93" t="str">
        <f>+_xlfn.XLOOKUP(B93,TablaDatos[COD],TablaDatos[ENTIDAD],"No",0)</f>
        <v>0009-01 FONTIBON</v>
      </c>
      <c r="D93" t="s">
        <v>51</v>
      </c>
      <c r="E93" t="s">
        <v>1743</v>
      </c>
      <c r="F93" t="s">
        <v>1744</v>
      </c>
      <c r="G93" s="7">
        <v>17152990</v>
      </c>
    </row>
    <row r="94" spans="1:7" x14ac:dyDescent="0.25">
      <c r="A94" t="s">
        <v>214</v>
      </c>
      <c r="B94" t="s">
        <v>200</v>
      </c>
      <c r="C94" t="str">
        <f>+_xlfn.XLOOKUP(B94,TablaDatos[COD],TablaDatos[ENTIDAD],"No",0)</f>
        <v>0009-01 FONTIBON</v>
      </c>
      <c r="D94" t="s">
        <v>51</v>
      </c>
      <c r="E94" t="s">
        <v>1745</v>
      </c>
      <c r="F94" t="s">
        <v>1746</v>
      </c>
      <c r="G94" s="7">
        <v>20000000</v>
      </c>
    </row>
    <row r="95" spans="1:7" x14ac:dyDescent="0.25">
      <c r="A95" t="s">
        <v>226</v>
      </c>
      <c r="B95" t="s">
        <v>220</v>
      </c>
      <c r="C95" t="str">
        <f>+_xlfn.XLOOKUP(B95,TablaDatos[COD],TablaDatos[ENTIDAD],"No",0)</f>
        <v>0010-01 ENGATIVA</v>
      </c>
      <c r="D95" t="s">
        <v>36</v>
      </c>
      <c r="E95" t="s">
        <v>1725</v>
      </c>
      <c r="F95" t="s">
        <v>1726</v>
      </c>
      <c r="G95" s="7">
        <v>23197130</v>
      </c>
    </row>
    <row r="96" spans="1:7" x14ac:dyDescent="0.25">
      <c r="A96" t="s">
        <v>227</v>
      </c>
      <c r="B96" t="s">
        <v>220</v>
      </c>
      <c r="C96" t="str">
        <f>+_xlfn.XLOOKUP(B96,TablaDatos[COD],TablaDatos[ENTIDAD],"No",0)</f>
        <v>0010-01 ENGATIVA</v>
      </c>
      <c r="D96" t="s">
        <v>38</v>
      </c>
      <c r="E96" t="s">
        <v>1727</v>
      </c>
      <c r="F96" t="s">
        <v>1728</v>
      </c>
      <c r="G96" s="7">
        <v>21750000</v>
      </c>
    </row>
    <row r="97" spans="1:7" x14ac:dyDescent="0.25">
      <c r="A97" t="s">
        <v>227</v>
      </c>
      <c r="B97" t="s">
        <v>220</v>
      </c>
      <c r="C97" t="str">
        <f>+_xlfn.XLOOKUP(B97,TablaDatos[COD],TablaDatos[ENTIDAD],"No",0)</f>
        <v>0010-01 ENGATIVA</v>
      </c>
      <c r="D97" t="s">
        <v>38</v>
      </c>
      <c r="E97" t="s">
        <v>1729</v>
      </c>
      <c r="F97" t="s">
        <v>1730</v>
      </c>
      <c r="G97" s="7">
        <v>114228000</v>
      </c>
    </row>
    <row r="98" spans="1:7" x14ac:dyDescent="0.25">
      <c r="A98" t="s">
        <v>227</v>
      </c>
      <c r="B98" t="s">
        <v>220</v>
      </c>
      <c r="C98" t="str">
        <f>+_xlfn.XLOOKUP(B98,TablaDatos[COD],TablaDatos[ENTIDAD],"No",0)</f>
        <v>0010-01 ENGATIVA</v>
      </c>
      <c r="D98" t="s">
        <v>38</v>
      </c>
      <c r="E98" t="s">
        <v>1756</v>
      </c>
      <c r="F98" t="s">
        <v>1757</v>
      </c>
      <c r="G98" s="7">
        <v>80000000</v>
      </c>
    </row>
    <row r="99" spans="1:7" x14ac:dyDescent="0.25">
      <c r="A99" t="s">
        <v>227</v>
      </c>
      <c r="B99" t="s">
        <v>220</v>
      </c>
      <c r="C99" t="str">
        <f>+_xlfn.XLOOKUP(B99,TablaDatos[COD],TablaDatos[ENTIDAD],"No",0)</f>
        <v>0010-01 ENGATIVA</v>
      </c>
      <c r="D99" t="s">
        <v>38</v>
      </c>
      <c r="E99" t="s">
        <v>1733</v>
      </c>
      <c r="F99" t="s">
        <v>1734</v>
      </c>
      <c r="G99" s="7">
        <v>65000000</v>
      </c>
    </row>
    <row r="100" spans="1:7" x14ac:dyDescent="0.25">
      <c r="A100" t="s">
        <v>229</v>
      </c>
      <c r="B100" t="s">
        <v>220</v>
      </c>
      <c r="C100" t="str">
        <f>+_xlfn.XLOOKUP(B100,TablaDatos[COD],TablaDatos[ENTIDAD],"No",0)</f>
        <v>0010-01 ENGATIVA</v>
      </c>
      <c r="D100" t="s">
        <v>42</v>
      </c>
      <c r="E100" t="s">
        <v>1735</v>
      </c>
      <c r="F100" t="s">
        <v>1736</v>
      </c>
      <c r="G100" s="7">
        <v>12958000</v>
      </c>
    </row>
    <row r="101" spans="1:7" x14ac:dyDescent="0.25">
      <c r="A101" t="s">
        <v>229</v>
      </c>
      <c r="B101" t="s">
        <v>220</v>
      </c>
      <c r="C101" t="str">
        <f>+_xlfn.XLOOKUP(B101,TablaDatos[COD],TablaDatos[ENTIDAD],"No",0)</f>
        <v>0010-01 ENGATIVA</v>
      </c>
      <c r="D101" t="s">
        <v>42</v>
      </c>
      <c r="E101" t="s">
        <v>1737</v>
      </c>
      <c r="F101" t="s">
        <v>1738</v>
      </c>
      <c r="G101" s="7">
        <v>15485000</v>
      </c>
    </row>
    <row r="102" spans="1:7" x14ac:dyDescent="0.25">
      <c r="A102" t="s">
        <v>229</v>
      </c>
      <c r="B102" t="s">
        <v>220</v>
      </c>
      <c r="C102" t="str">
        <f>+_xlfn.XLOOKUP(B102,TablaDatos[COD],TablaDatos[ENTIDAD],"No",0)</f>
        <v>0010-01 ENGATIVA</v>
      </c>
      <c r="D102" t="s">
        <v>42</v>
      </c>
      <c r="E102" t="s">
        <v>1760</v>
      </c>
      <c r="F102" t="s">
        <v>1761</v>
      </c>
      <c r="G102" s="7">
        <v>46247000</v>
      </c>
    </row>
    <row r="103" spans="1:7" x14ac:dyDescent="0.25">
      <c r="A103" t="s">
        <v>233</v>
      </c>
      <c r="B103" t="s">
        <v>220</v>
      </c>
      <c r="C103" t="str">
        <f>+_xlfn.XLOOKUP(B103,TablaDatos[COD],TablaDatos[ENTIDAD],"No",0)</f>
        <v>0010-01 ENGATIVA</v>
      </c>
      <c r="D103" t="s">
        <v>49</v>
      </c>
      <c r="E103" t="s">
        <v>1749</v>
      </c>
      <c r="F103" t="s">
        <v>1750</v>
      </c>
      <c r="G103" s="7">
        <v>249321</v>
      </c>
    </row>
    <row r="104" spans="1:7" x14ac:dyDescent="0.25">
      <c r="A104" t="s">
        <v>234</v>
      </c>
      <c r="B104" t="s">
        <v>220</v>
      </c>
      <c r="C104" t="str">
        <f>+_xlfn.XLOOKUP(B104,TablaDatos[COD],TablaDatos[ENTIDAD],"No",0)</f>
        <v>0010-01 ENGATIVA</v>
      </c>
      <c r="D104" t="s">
        <v>51</v>
      </c>
      <c r="E104" t="s">
        <v>1739</v>
      </c>
      <c r="F104" t="s">
        <v>1740</v>
      </c>
      <c r="G104" s="7">
        <v>169400000</v>
      </c>
    </row>
    <row r="105" spans="1:7" x14ac:dyDescent="0.25">
      <c r="A105" t="s">
        <v>234</v>
      </c>
      <c r="B105" t="s">
        <v>220</v>
      </c>
      <c r="C105" t="str">
        <f>+_xlfn.XLOOKUP(B105,TablaDatos[COD],TablaDatos[ENTIDAD],"No",0)</f>
        <v>0010-01 ENGATIVA</v>
      </c>
      <c r="D105" t="s">
        <v>51</v>
      </c>
      <c r="E105" t="s">
        <v>1752</v>
      </c>
      <c r="F105" t="s">
        <v>1753</v>
      </c>
      <c r="G105" s="7">
        <v>0</v>
      </c>
    </row>
    <row r="106" spans="1:7" x14ac:dyDescent="0.25">
      <c r="A106" t="s">
        <v>234</v>
      </c>
      <c r="B106" t="s">
        <v>220</v>
      </c>
      <c r="C106" t="str">
        <f>+_xlfn.XLOOKUP(B106,TablaDatos[COD],TablaDatos[ENTIDAD],"No",0)</f>
        <v>0010-01 ENGATIVA</v>
      </c>
      <c r="D106" t="s">
        <v>51</v>
      </c>
      <c r="E106" t="s">
        <v>1741</v>
      </c>
      <c r="F106" t="s">
        <v>1742</v>
      </c>
      <c r="G106" s="7">
        <v>13944655</v>
      </c>
    </row>
    <row r="107" spans="1:7" x14ac:dyDescent="0.25">
      <c r="A107" t="s">
        <v>234</v>
      </c>
      <c r="B107" t="s">
        <v>220</v>
      </c>
      <c r="C107" t="str">
        <f>+_xlfn.XLOOKUP(B107,TablaDatos[COD],TablaDatos[ENTIDAD],"No",0)</f>
        <v>0010-01 ENGATIVA</v>
      </c>
      <c r="D107" t="s">
        <v>51</v>
      </c>
      <c r="E107" t="s">
        <v>1743</v>
      </c>
      <c r="F107" t="s">
        <v>1744</v>
      </c>
      <c r="G107" s="7">
        <v>16068132</v>
      </c>
    </row>
    <row r="108" spans="1:7" x14ac:dyDescent="0.25">
      <c r="A108" t="s">
        <v>234</v>
      </c>
      <c r="B108" t="s">
        <v>220</v>
      </c>
      <c r="C108" t="str">
        <f>+_xlfn.XLOOKUP(B108,TablaDatos[COD],TablaDatos[ENTIDAD],"No",0)</f>
        <v>0010-01 ENGATIVA</v>
      </c>
      <c r="D108" t="s">
        <v>51</v>
      </c>
      <c r="E108" t="s">
        <v>1745</v>
      </c>
      <c r="F108" t="s">
        <v>1746</v>
      </c>
      <c r="G108" s="7">
        <v>4800000</v>
      </c>
    </row>
    <row r="109" spans="1:7" x14ac:dyDescent="0.25">
      <c r="A109" t="s">
        <v>246</v>
      </c>
      <c r="B109" t="s">
        <v>240</v>
      </c>
      <c r="C109" t="str">
        <f>+_xlfn.XLOOKUP(B109,TablaDatos[COD],TablaDatos[ENTIDAD],"No",0)</f>
        <v>0011-01 SUBA</v>
      </c>
      <c r="D109" t="s">
        <v>36</v>
      </c>
      <c r="E109" t="s">
        <v>1725</v>
      </c>
      <c r="F109" t="s">
        <v>1726</v>
      </c>
      <c r="G109" s="7">
        <v>38000000</v>
      </c>
    </row>
    <row r="110" spans="1:7" x14ac:dyDescent="0.25">
      <c r="A110" t="s">
        <v>247</v>
      </c>
      <c r="B110" t="s">
        <v>240</v>
      </c>
      <c r="C110" t="str">
        <f>+_xlfn.XLOOKUP(B110,TablaDatos[COD],TablaDatos[ENTIDAD],"No",0)</f>
        <v>0011-01 SUBA</v>
      </c>
      <c r="D110" t="s">
        <v>38</v>
      </c>
      <c r="E110" t="s">
        <v>1727</v>
      </c>
      <c r="F110" t="s">
        <v>1728</v>
      </c>
      <c r="G110" s="7">
        <v>10000000</v>
      </c>
    </row>
    <row r="111" spans="1:7" x14ac:dyDescent="0.25">
      <c r="A111" t="s">
        <v>247</v>
      </c>
      <c r="B111" t="s">
        <v>240</v>
      </c>
      <c r="C111" t="str">
        <f>+_xlfn.XLOOKUP(B111,TablaDatos[COD],TablaDatos[ENTIDAD],"No",0)</f>
        <v>0011-01 SUBA</v>
      </c>
      <c r="D111" t="s">
        <v>38</v>
      </c>
      <c r="E111" t="s">
        <v>1729</v>
      </c>
      <c r="F111" t="s">
        <v>1730</v>
      </c>
      <c r="G111" s="7">
        <v>36508000</v>
      </c>
    </row>
    <row r="112" spans="1:7" x14ac:dyDescent="0.25">
      <c r="A112" t="s">
        <v>247</v>
      </c>
      <c r="B112" t="s">
        <v>240</v>
      </c>
      <c r="C112" t="str">
        <f>+_xlfn.XLOOKUP(B112,TablaDatos[COD],TablaDatos[ENTIDAD],"No",0)</f>
        <v>0011-01 SUBA</v>
      </c>
      <c r="D112" t="s">
        <v>38</v>
      </c>
      <c r="E112" t="s">
        <v>1733</v>
      </c>
      <c r="F112" t="s">
        <v>1734</v>
      </c>
      <c r="G112" s="7">
        <v>58135000</v>
      </c>
    </row>
    <row r="113" spans="1:7" x14ac:dyDescent="0.25">
      <c r="A113" t="s">
        <v>249</v>
      </c>
      <c r="B113" t="s">
        <v>240</v>
      </c>
      <c r="C113" t="str">
        <f>+_xlfn.XLOOKUP(B113,TablaDatos[COD],TablaDatos[ENTIDAD],"No",0)</f>
        <v>0011-01 SUBA</v>
      </c>
      <c r="D113" t="s">
        <v>42</v>
      </c>
      <c r="E113" t="s">
        <v>1735</v>
      </c>
      <c r="F113" t="s">
        <v>1736</v>
      </c>
      <c r="G113" s="7">
        <v>20853300</v>
      </c>
    </row>
    <row r="114" spans="1:7" x14ac:dyDescent="0.25">
      <c r="A114" t="s">
        <v>250</v>
      </c>
      <c r="B114" t="s">
        <v>240</v>
      </c>
      <c r="C114" t="str">
        <f>+_xlfn.XLOOKUP(B114,TablaDatos[COD],TablaDatos[ENTIDAD],"No",0)</f>
        <v>0011-01 SUBA</v>
      </c>
      <c r="D114" t="s">
        <v>44</v>
      </c>
      <c r="E114" t="s">
        <v>1758</v>
      </c>
      <c r="F114" t="s">
        <v>1759</v>
      </c>
      <c r="G114" s="7">
        <v>20000000</v>
      </c>
    </row>
    <row r="115" spans="1:7" x14ac:dyDescent="0.25">
      <c r="A115" t="s">
        <v>253</v>
      </c>
      <c r="B115" t="s">
        <v>240</v>
      </c>
      <c r="C115" t="str">
        <f>+_xlfn.XLOOKUP(B115,TablaDatos[COD],TablaDatos[ENTIDAD],"No",0)</f>
        <v>0011-01 SUBA</v>
      </c>
      <c r="D115" t="s">
        <v>49</v>
      </c>
      <c r="E115" t="s">
        <v>1749</v>
      </c>
      <c r="F115" t="s">
        <v>1750</v>
      </c>
      <c r="G115" s="7">
        <v>0</v>
      </c>
    </row>
    <row r="116" spans="1:7" x14ac:dyDescent="0.25">
      <c r="A116" t="s">
        <v>254</v>
      </c>
      <c r="B116" t="s">
        <v>240</v>
      </c>
      <c r="C116" t="str">
        <f>+_xlfn.XLOOKUP(B116,TablaDatos[COD],TablaDatos[ENTIDAD],"No",0)</f>
        <v>0011-01 SUBA</v>
      </c>
      <c r="D116" t="s">
        <v>51</v>
      </c>
      <c r="E116" t="s">
        <v>1739</v>
      </c>
      <c r="F116" t="s">
        <v>1740</v>
      </c>
      <c r="G116" s="7">
        <v>170523000</v>
      </c>
    </row>
    <row r="117" spans="1:7" x14ac:dyDescent="0.25">
      <c r="A117" t="s">
        <v>254</v>
      </c>
      <c r="B117" t="s">
        <v>240</v>
      </c>
      <c r="C117" t="str">
        <f>+_xlfn.XLOOKUP(B117,TablaDatos[COD],TablaDatos[ENTIDAD],"No",0)</f>
        <v>0011-01 SUBA</v>
      </c>
      <c r="D117" t="s">
        <v>51</v>
      </c>
      <c r="E117" t="s">
        <v>1752</v>
      </c>
      <c r="F117" t="s">
        <v>1753</v>
      </c>
      <c r="G117" s="7">
        <v>1169000</v>
      </c>
    </row>
    <row r="118" spans="1:7" x14ac:dyDescent="0.25">
      <c r="A118" t="s">
        <v>254</v>
      </c>
      <c r="B118" t="s">
        <v>240</v>
      </c>
      <c r="C118" t="str">
        <f>+_xlfn.XLOOKUP(B118,TablaDatos[COD],TablaDatos[ENTIDAD],"No",0)</f>
        <v>0011-01 SUBA</v>
      </c>
      <c r="D118" t="s">
        <v>51</v>
      </c>
      <c r="E118" t="s">
        <v>1741</v>
      </c>
      <c r="F118" t="s">
        <v>1742</v>
      </c>
      <c r="G118" s="7">
        <v>39570000</v>
      </c>
    </row>
    <row r="119" spans="1:7" x14ac:dyDescent="0.25">
      <c r="A119" t="s">
        <v>254</v>
      </c>
      <c r="B119" t="s">
        <v>240</v>
      </c>
      <c r="C119" t="str">
        <f>+_xlfn.XLOOKUP(B119,TablaDatos[COD],TablaDatos[ENTIDAD],"No",0)</f>
        <v>0011-01 SUBA</v>
      </c>
      <c r="D119" t="s">
        <v>51</v>
      </c>
      <c r="E119" t="s">
        <v>1745</v>
      </c>
      <c r="F119" t="s">
        <v>1746</v>
      </c>
      <c r="G119" s="7">
        <v>8658000</v>
      </c>
    </row>
    <row r="120" spans="1:7" x14ac:dyDescent="0.25">
      <c r="A120" t="s">
        <v>266</v>
      </c>
      <c r="B120" t="s">
        <v>260</v>
      </c>
      <c r="C120" t="str">
        <f>+_xlfn.XLOOKUP(B120,TablaDatos[COD],TablaDatos[ENTIDAD],"No",0)</f>
        <v>0012-01 BARRIOS UNI</v>
      </c>
      <c r="D120" t="s">
        <v>36</v>
      </c>
      <c r="E120" t="s">
        <v>1725</v>
      </c>
      <c r="F120" t="s">
        <v>1726</v>
      </c>
      <c r="G120" s="7">
        <v>5444373</v>
      </c>
    </row>
    <row r="121" spans="1:7" x14ac:dyDescent="0.25">
      <c r="A121" t="s">
        <v>267</v>
      </c>
      <c r="B121" t="s">
        <v>260</v>
      </c>
      <c r="C121" t="str">
        <f>+_xlfn.XLOOKUP(B121,TablaDatos[COD],TablaDatos[ENTIDAD],"No",0)</f>
        <v>0012-01 BARRIOS UNI</v>
      </c>
      <c r="D121" t="s">
        <v>38</v>
      </c>
      <c r="E121" t="s">
        <v>1727</v>
      </c>
      <c r="F121" t="s">
        <v>1728</v>
      </c>
      <c r="G121" s="7">
        <v>9000000</v>
      </c>
    </row>
    <row r="122" spans="1:7" x14ac:dyDescent="0.25">
      <c r="A122" t="s">
        <v>267</v>
      </c>
      <c r="B122" t="s">
        <v>260</v>
      </c>
      <c r="C122" t="str">
        <f>+_xlfn.XLOOKUP(B122,TablaDatos[COD],TablaDatos[ENTIDAD],"No",0)</f>
        <v>0012-01 BARRIOS UNI</v>
      </c>
      <c r="D122" t="s">
        <v>38</v>
      </c>
      <c r="E122" t="s">
        <v>1729</v>
      </c>
      <c r="F122" t="s">
        <v>1730</v>
      </c>
      <c r="G122" s="7">
        <v>9000000</v>
      </c>
    </row>
    <row r="123" spans="1:7" x14ac:dyDescent="0.25">
      <c r="A123" t="s">
        <v>269</v>
      </c>
      <c r="B123" t="s">
        <v>260</v>
      </c>
      <c r="C123" t="str">
        <f>+_xlfn.XLOOKUP(B123,TablaDatos[COD],TablaDatos[ENTIDAD],"No",0)</f>
        <v>0012-01 BARRIOS UNI</v>
      </c>
      <c r="D123" t="s">
        <v>42</v>
      </c>
      <c r="E123" t="s">
        <v>1735</v>
      </c>
      <c r="F123" t="s">
        <v>1736</v>
      </c>
      <c r="G123" s="7">
        <v>0</v>
      </c>
    </row>
    <row r="124" spans="1:7" x14ac:dyDescent="0.25">
      <c r="A124" t="s">
        <v>269</v>
      </c>
      <c r="B124" t="s">
        <v>260</v>
      </c>
      <c r="C124" t="str">
        <f>+_xlfn.XLOOKUP(B124,TablaDatos[COD],TablaDatos[ENTIDAD],"No",0)</f>
        <v>0012-01 BARRIOS UNI</v>
      </c>
      <c r="D124" t="s">
        <v>42</v>
      </c>
      <c r="E124" t="s">
        <v>1747</v>
      </c>
      <c r="F124" t="s">
        <v>1748</v>
      </c>
      <c r="G124" s="7">
        <v>39700757</v>
      </c>
    </row>
    <row r="125" spans="1:7" x14ac:dyDescent="0.25">
      <c r="A125" t="s">
        <v>273</v>
      </c>
      <c r="B125" t="s">
        <v>260</v>
      </c>
      <c r="C125" t="str">
        <f>+_xlfn.XLOOKUP(B125,TablaDatos[COD],TablaDatos[ENTIDAD],"No",0)</f>
        <v>0012-01 BARRIOS UNI</v>
      </c>
      <c r="D125" t="s">
        <v>49</v>
      </c>
      <c r="E125" t="s">
        <v>1749</v>
      </c>
      <c r="F125" t="s">
        <v>1750</v>
      </c>
      <c r="G125" s="7">
        <v>0</v>
      </c>
    </row>
    <row r="126" spans="1:7" x14ac:dyDescent="0.25">
      <c r="A126" t="s">
        <v>274</v>
      </c>
      <c r="B126" t="s">
        <v>260</v>
      </c>
      <c r="C126" t="str">
        <f>+_xlfn.XLOOKUP(B126,TablaDatos[COD],TablaDatos[ENTIDAD],"No",0)</f>
        <v>0012-01 BARRIOS UNI</v>
      </c>
      <c r="D126" t="s">
        <v>51</v>
      </c>
      <c r="E126" t="s">
        <v>1739</v>
      </c>
      <c r="F126" t="s">
        <v>1740</v>
      </c>
      <c r="G126" s="7">
        <v>62483950</v>
      </c>
    </row>
    <row r="127" spans="1:7" x14ac:dyDescent="0.25">
      <c r="A127" t="s">
        <v>274</v>
      </c>
      <c r="B127" t="s">
        <v>260</v>
      </c>
      <c r="C127" t="str">
        <f>+_xlfn.XLOOKUP(B127,TablaDatos[COD],TablaDatos[ENTIDAD],"No",0)</f>
        <v>0012-01 BARRIOS UNI</v>
      </c>
      <c r="D127" t="s">
        <v>51</v>
      </c>
      <c r="E127" t="s">
        <v>1741</v>
      </c>
      <c r="F127" t="s">
        <v>1742</v>
      </c>
      <c r="G127" s="7">
        <v>5728630</v>
      </c>
    </row>
    <row r="128" spans="1:7" x14ac:dyDescent="0.25">
      <c r="A128" t="s">
        <v>274</v>
      </c>
      <c r="B128" t="s">
        <v>260</v>
      </c>
      <c r="C128" t="str">
        <f>+_xlfn.XLOOKUP(B128,TablaDatos[COD],TablaDatos[ENTIDAD],"No",0)</f>
        <v>0012-01 BARRIOS UNI</v>
      </c>
      <c r="D128" t="s">
        <v>51</v>
      </c>
      <c r="E128" t="s">
        <v>1743</v>
      </c>
      <c r="F128" t="s">
        <v>1744</v>
      </c>
      <c r="G128" s="7">
        <v>5853720</v>
      </c>
    </row>
    <row r="129" spans="1:7" x14ac:dyDescent="0.25">
      <c r="A129" t="s">
        <v>274</v>
      </c>
      <c r="B129" t="s">
        <v>260</v>
      </c>
      <c r="C129" t="str">
        <f>+_xlfn.XLOOKUP(B129,TablaDatos[COD],TablaDatos[ENTIDAD],"No",0)</f>
        <v>0012-01 BARRIOS UNI</v>
      </c>
      <c r="D129" t="s">
        <v>51</v>
      </c>
      <c r="E129" t="s">
        <v>1745</v>
      </c>
      <c r="F129" t="s">
        <v>1746</v>
      </c>
      <c r="G129" s="7">
        <v>5290417</v>
      </c>
    </row>
    <row r="130" spans="1:7" x14ac:dyDescent="0.25">
      <c r="A130" t="s">
        <v>287</v>
      </c>
      <c r="B130" t="s">
        <v>280</v>
      </c>
      <c r="C130" t="str">
        <f>+_xlfn.XLOOKUP(B130,TablaDatos[COD],TablaDatos[ENTIDAD],"No",0)</f>
        <v>0013-01 TEUSAQUILLO</v>
      </c>
      <c r="D130" t="s">
        <v>38</v>
      </c>
      <c r="E130" t="s">
        <v>1727</v>
      </c>
      <c r="F130" t="s">
        <v>1728</v>
      </c>
      <c r="G130" s="7">
        <v>31729000</v>
      </c>
    </row>
    <row r="131" spans="1:7" x14ac:dyDescent="0.25">
      <c r="A131" t="s">
        <v>287</v>
      </c>
      <c r="B131" t="s">
        <v>280</v>
      </c>
      <c r="C131" t="str">
        <f>+_xlfn.XLOOKUP(B131,TablaDatos[COD],TablaDatos[ENTIDAD],"No",0)</f>
        <v>0013-01 TEUSAQUILLO</v>
      </c>
      <c r="D131" t="s">
        <v>38</v>
      </c>
      <c r="E131" t="s">
        <v>1733</v>
      </c>
      <c r="F131" t="s">
        <v>1734</v>
      </c>
      <c r="G131" s="7">
        <v>56238239</v>
      </c>
    </row>
    <row r="132" spans="1:7" x14ac:dyDescent="0.25">
      <c r="A132" t="s">
        <v>289</v>
      </c>
      <c r="B132" t="s">
        <v>280</v>
      </c>
      <c r="C132" t="str">
        <f>+_xlfn.XLOOKUP(B132,TablaDatos[COD],TablaDatos[ENTIDAD],"No",0)</f>
        <v>0013-01 TEUSAQUILLO</v>
      </c>
      <c r="D132" t="s">
        <v>42</v>
      </c>
      <c r="E132" t="s">
        <v>1747</v>
      </c>
      <c r="F132" t="s">
        <v>1748</v>
      </c>
      <c r="G132" s="7">
        <v>9424800</v>
      </c>
    </row>
    <row r="133" spans="1:7" x14ac:dyDescent="0.25">
      <c r="A133" t="s">
        <v>292</v>
      </c>
      <c r="B133" t="s">
        <v>280</v>
      </c>
      <c r="C133" t="str">
        <f>+_xlfn.XLOOKUP(B133,TablaDatos[COD],TablaDatos[ENTIDAD],"No",0)</f>
        <v>0013-01 TEUSAQUILLO</v>
      </c>
      <c r="D133" t="s">
        <v>47</v>
      </c>
      <c r="E133" t="s">
        <v>1762</v>
      </c>
      <c r="F133" t="s">
        <v>1763</v>
      </c>
      <c r="G133" s="7">
        <v>0</v>
      </c>
    </row>
    <row r="134" spans="1:7" x14ac:dyDescent="0.25">
      <c r="A134" t="s">
        <v>293</v>
      </c>
      <c r="B134" t="s">
        <v>280</v>
      </c>
      <c r="C134" t="str">
        <f>+_xlfn.XLOOKUP(B134,TablaDatos[COD],TablaDatos[ENTIDAD],"No",0)</f>
        <v>0013-01 TEUSAQUILLO</v>
      </c>
      <c r="D134" t="s">
        <v>49</v>
      </c>
      <c r="E134" t="s">
        <v>1749</v>
      </c>
      <c r="F134" t="s">
        <v>1750</v>
      </c>
      <c r="G134" s="7">
        <v>0</v>
      </c>
    </row>
    <row r="135" spans="1:7" x14ac:dyDescent="0.25">
      <c r="A135" t="s">
        <v>294</v>
      </c>
      <c r="B135" t="s">
        <v>280</v>
      </c>
      <c r="C135" t="str">
        <f>+_xlfn.XLOOKUP(B135,TablaDatos[COD],TablaDatos[ENTIDAD],"No",0)</f>
        <v>0013-01 TEUSAQUILLO</v>
      </c>
      <c r="D135" t="s">
        <v>51</v>
      </c>
      <c r="E135" t="s">
        <v>1739</v>
      </c>
      <c r="F135" t="s">
        <v>1740</v>
      </c>
      <c r="G135" s="7">
        <v>90720000</v>
      </c>
    </row>
    <row r="136" spans="1:7" x14ac:dyDescent="0.25">
      <c r="A136" t="s">
        <v>294</v>
      </c>
      <c r="B136" t="s">
        <v>280</v>
      </c>
      <c r="C136" t="str">
        <f>+_xlfn.XLOOKUP(B136,TablaDatos[COD],TablaDatos[ENTIDAD],"No",0)</f>
        <v>0013-01 TEUSAQUILLO</v>
      </c>
      <c r="D136" t="s">
        <v>51</v>
      </c>
      <c r="E136" t="s">
        <v>1752</v>
      </c>
      <c r="F136" t="s">
        <v>1753</v>
      </c>
      <c r="G136" s="7">
        <v>0</v>
      </c>
    </row>
    <row r="137" spans="1:7" x14ac:dyDescent="0.25">
      <c r="A137" t="s">
        <v>294</v>
      </c>
      <c r="B137" t="s">
        <v>280</v>
      </c>
      <c r="C137" t="str">
        <f>+_xlfn.XLOOKUP(B137,TablaDatos[COD],TablaDatos[ENTIDAD],"No",0)</f>
        <v>0013-01 TEUSAQUILLO</v>
      </c>
      <c r="D137" t="s">
        <v>51</v>
      </c>
      <c r="E137" t="s">
        <v>1741</v>
      </c>
      <c r="F137" t="s">
        <v>1742</v>
      </c>
      <c r="G137" s="7">
        <v>10500000</v>
      </c>
    </row>
    <row r="138" spans="1:7" x14ac:dyDescent="0.25">
      <c r="A138" t="s">
        <v>294</v>
      </c>
      <c r="B138" t="s">
        <v>280</v>
      </c>
      <c r="C138" t="str">
        <f>+_xlfn.XLOOKUP(B138,TablaDatos[COD],TablaDatos[ENTIDAD],"No",0)</f>
        <v>0013-01 TEUSAQUILLO</v>
      </c>
      <c r="D138" t="s">
        <v>51</v>
      </c>
      <c r="E138" t="s">
        <v>1743</v>
      </c>
      <c r="F138" t="s">
        <v>1744</v>
      </c>
      <c r="G138" s="7">
        <v>10500000</v>
      </c>
    </row>
    <row r="139" spans="1:7" x14ac:dyDescent="0.25">
      <c r="A139" t="s">
        <v>294</v>
      </c>
      <c r="B139" t="s">
        <v>280</v>
      </c>
      <c r="C139" t="str">
        <f>+_xlfn.XLOOKUP(B139,TablaDatos[COD],TablaDatos[ENTIDAD],"No",0)</f>
        <v>0013-01 TEUSAQUILLO</v>
      </c>
      <c r="D139" t="s">
        <v>51</v>
      </c>
      <c r="E139" t="s">
        <v>1745</v>
      </c>
      <c r="F139" t="s">
        <v>1746</v>
      </c>
      <c r="G139" s="7">
        <v>10000000</v>
      </c>
    </row>
    <row r="140" spans="1:7" x14ac:dyDescent="0.25">
      <c r="A140" t="s">
        <v>306</v>
      </c>
      <c r="B140" t="s">
        <v>300</v>
      </c>
      <c r="C140" t="str">
        <f>+_xlfn.XLOOKUP(B140,TablaDatos[COD],TablaDatos[ENTIDAD],"No",0)</f>
        <v>0014-01 MARTIRES</v>
      </c>
      <c r="D140" t="s">
        <v>36</v>
      </c>
      <c r="E140" t="s">
        <v>1725</v>
      </c>
      <c r="F140" t="s">
        <v>1726</v>
      </c>
      <c r="G140" s="7">
        <v>24726554</v>
      </c>
    </row>
    <row r="141" spans="1:7" x14ac:dyDescent="0.25">
      <c r="A141" t="s">
        <v>306</v>
      </c>
      <c r="B141" t="s">
        <v>300</v>
      </c>
      <c r="C141" t="str">
        <f>+_xlfn.XLOOKUP(B141,TablaDatos[COD],TablaDatos[ENTIDAD],"No",0)</f>
        <v>0014-01 MARTIRES</v>
      </c>
      <c r="D141" t="s">
        <v>36</v>
      </c>
      <c r="E141" t="s">
        <v>1754</v>
      </c>
      <c r="F141" t="s">
        <v>1755</v>
      </c>
      <c r="G141" s="7">
        <v>0</v>
      </c>
    </row>
    <row r="142" spans="1:7" x14ac:dyDescent="0.25">
      <c r="A142" t="s">
        <v>307</v>
      </c>
      <c r="B142" t="s">
        <v>300</v>
      </c>
      <c r="C142" t="str">
        <f>+_xlfn.XLOOKUP(B142,TablaDatos[COD],TablaDatos[ENTIDAD],"No",0)</f>
        <v>0014-01 MARTIRES</v>
      </c>
      <c r="D142" t="s">
        <v>38</v>
      </c>
      <c r="E142" t="s">
        <v>1727</v>
      </c>
      <c r="F142" t="s">
        <v>1728</v>
      </c>
      <c r="G142" s="7">
        <v>50000000</v>
      </c>
    </row>
    <row r="143" spans="1:7" x14ac:dyDescent="0.25">
      <c r="A143" t="s">
        <v>307</v>
      </c>
      <c r="B143" t="s">
        <v>300</v>
      </c>
      <c r="C143" t="str">
        <f>+_xlfn.XLOOKUP(B143,TablaDatos[COD],TablaDatos[ENTIDAD],"No",0)</f>
        <v>0014-01 MARTIRES</v>
      </c>
      <c r="D143" t="s">
        <v>38</v>
      </c>
      <c r="E143" t="s">
        <v>1733</v>
      </c>
      <c r="F143" t="s">
        <v>1734</v>
      </c>
      <c r="G143" s="7">
        <v>54520000</v>
      </c>
    </row>
    <row r="144" spans="1:7" x14ac:dyDescent="0.25">
      <c r="A144" t="s">
        <v>309</v>
      </c>
      <c r="B144" t="s">
        <v>300</v>
      </c>
      <c r="C144" t="str">
        <f>+_xlfn.XLOOKUP(B144,TablaDatos[COD],TablaDatos[ENTIDAD],"No",0)</f>
        <v>0014-01 MARTIRES</v>
      </c>
      <c r="D144" t="s">
        <v>42</v>
      </c>
      <c r="E144" t="s">
        <v>1735</v>
      </c>
      <c r="F144" t="s">
        <v>1736</v>
      </c>
      <c r="G144" s="7">
        <v>30000000</v>
      </c>
    </row>
    <row r="145" spans="1:7" x14ac:dyDescent="0.25">
      <c r="A145" t="s">
        <v>309</v>
      </c>
      <c r="B145" t="s">
        <v>300</v>
      </c>
      <c r="C145" t="str">
        <f>+_xlfn.XLOOKUP(B145,TablaDatos[COD],TablaDatos[ENTIDAD],"No",0)</f>
        <v>0014-01 MARTIRES</v>
      </c>
      <c r="D145" t="s">
        <v>42</v>
      </c>
      <c r="E145" t="s">
        <v>1760</v>
      </c>
      <c r="F145" t="s">
        <v>1761</v>
      </c>
      <c r="G145" s="7">
        <v>11145540</v>
      </c>
    </row>
    <row r="146" spans="1:7" x14ac:dyDescent="0.25">
      <c r="A146" t="s">
        <v>312</v>
      </c>
      <c r="B146" t="s">
        <v>300</v>
      </c>
      <c r="C146" t="str">
        <f>+_xlfn.XLOOKUP(B146,TablaDatos[COD],TablaDatos[ENTIDAD],"No",0)</f>
        <v>0014-01 MARTIRES</v>
      </c>
      <c r="D146" t="s">
        <v>47</v>
      </c>
      <c r="E146" t="s">
        <v>1762</v>
      </c>
      <c r="F146" t="s">
        <v>1763</v>
      </c>
      <c r="G146" s="7">
        <v>0</v>
      </c>
    </row>
    <row r="147" spans="1:7" x14ac:dyDescent="0.25">
      <c r="A147" t="s">
        <v>313</v>
      </c>
      <c r="B147" t="s">
        <v>300</v>
      </c>
      <c r="C147" t="str">
        <f>+_xlfn.XLOOKUP(B147,TablaDatos[COD],TablaDatos[ENTIDAD],"No",0)</f>
        <v>0014-01 MARTIRES</v>
      </c>
      <c r="D147" t="s">
        <v>49</v>
      </c>
      <c r="E147" t="s">
        <v>1749</v>
      </c>
      <c r="F147" t="s">
        <v>1750</v>
      </c>
      <c r="G147" s="7">
        <v>333200</v>
      </c>
    </row>
    <row r="148" spans="1:7" x14ac:dyDescent="0.25">
      <c r="A148" t="s">
        <v>314</v>
      </c>
      <c r="B148" t="s">
        <v>300</v>
      </c>
      <c r="C148" t="str">
        <f>+_xlfn.XLOOKUP(B148,TablaDatos[COD],TablaDatos[ENTIDAD],"No",0)</f>
        <v>0014-01 MARTIRES</v>
      </c>
      <c r="D148" t="s">
        <v>51</v>
      </c>
      <c r="E148" t="s">
        <v>1739</v>
      </c>
      <c r="F148" t="s">
        <v>1740</v>
      </c>
      <c r="G148" s="7">
        <v>25626000</v>
      </c>
    </row>
    <row r="149" spans="1:7" x14ac:dyDescent="0.25">
      <c r="A149" t="s">
        <v>314</v>
      </c>
      <c r="B149" t="s">
        <v>300</v>
      </c>
      <c r="C149" t="str">
        <f>+_xlfn.XLOOKUP(B149,TablaDatos[COD],TablaDatos[ENTIDAD],"No",0)</f>
        <v>0014-01 MARTIRES</v>
      </c>
      <c r="D149" t="s">
        <v>51</v>
      </c>
      <c r="E149" t="s">
        <v>1741</v>
      </c>
      <c r="F149" t="s">
        <v>1742</v>
      </c>
      <c r="G149" s="7">
        <v>10400000</v>
      </c>
    </row>
    <row r="150" spans="1:7" x14ac:dyDescent="0.25">
      <c r="A150" t="s">
        <v>314</v>
      </c>
      <c r="B150" t="s">
        <v>300</v>
      </c>
      <c r="C150" t="str">
        <f>+_xlfn.XLOOKUP(B150,TablaDatos[COD],TablaDatos[ENTIDAD],"No",0)</f>
        <v>0014-01 MARTIRES</v>
      </c>
      <c r="D150" t="s">
        <v>51</v>
      </c>
      <c r="E150" t="s">
        <v>1745</v>
      </c>
      <c r="F150" t="s">
        <v>1746</v>
      </c>
      <c r="G150" s="7">
        <v>0</v>
      </c>
    </row>
    <row r="151" spans="1:7" x14ac:dyDescent="0.25">
      <c r="A151" t="s">
        <v>326</v>
      </c>
      <c r="B151" t="s">
        <v>320</v>
      </c>
      <c r="C151" t="str">
        <f>+_xlfn.XLOOKUP(B151,TablaDatos[COD],TablaDatos[ENTIDAD],"No",0)</f>
        <v>0015-01 A</v>
      </c>
      <c r="D151" t="s">
        <v>36</v>
      </c>
      <c r="E151" t="s">
        <v>1725</v>
      </c>
      <c r="F151" t="s">
        <v>1726</v>
      </c>
      <c r="G151" s="7">
        <v>50000000</v>
      </c>
    </row>
    <row r="152" spans="1:7" x14ac:dyDescent="0.25">
      <c r="A152" t="s">
        <v>327</v>
      </c>
      <c r="B152" t="s">
        <v>320</v>
      </c>
      <c r="C152" t="str">
        <f>+_xlfn.XLOOKUP(B152,TablaDatos[COD],TablaDatos[ENTIDAD],"No",0)</f>
        <v>0015-01 A</v>
      </c>
      <c r="D152" t="s">
        <v>38</v>
      </c>
      <c r="E152" t="s">
        <v>1727</v>
      </c>
      <c r="F152" t="s">
        <v>1728</v>
      </c>
      <c r="G152" s="7">
        <v>0</v>
      </c>
    </row>
    <row r="153" spans="1:7" x14ac:dyDescent="0.25">
      <c r="A153" t="s">
        <v>327</v>
      </c>
      <c r="B153" t="s">
        <v>320</v>
      </c>
      <c r="C153" t="str">
        <f>+_xlfn.XLOOKUP(B153,TablaDatos[COD],TablaDatos[ENTIDAD],"No",0)</f>
        <v>0015-01 A</v>
      </c>
      <c r="D153" t="s">
        <v>38</v>
      </c>
      <c r="E153" t="s">
        <v>1729</v>
      </c>
      <c r="F153" t="s">
        <v>1730</v>
      </c>
      <c r="G153" s="7">
        <v>0</v>
      </c>
    </row>
    <row r="154" spans="1:7" x14ac:dyDescent="0.25">
      <c r="A154" t="s">
        <v>327</v>
      </c>
      <c r="B154" t="s">
        <v>320</v>
      </c>
      <c r="C154" t="str">
        <f>+_xlfn.XLOOKUP(B154,TablaDatos[COD],TablaDatos[ENTIDAD],"No",0)</f>
        <v>0015-01 A</v>
      </c>
      <c r="D154" t="s">
        <v>38</v>
      </c>
      <c r="E154" t="s">
        <v>1733</v>
      </c>
      <c r="F154" t="s">
        <v>1734</v>
      </c>
      <c r="G154" s="7">
        <v>20000000</v>
      </c>
    </row>
    <row r="155" spans="1:7" x14ac:dyDescent="0.25">
      <c r="A155" t="s">
        <v>329</v>
      </c>
      <c r="B155" t="s">
        <v>320</v>
      </c>
      <c r="C155" t="str">
        <f>+_xlfn.XLOOKUP(B155,TablaDatos[COD],TablaDatos[ENTIDAD],"No",0)</f>
        <v>0015-01 A</v>
      </c>
      <c r="D155" t="s">
        <v>42</v>
      </c>
      <c r="E155" t="s">
        <v>1760</v>
      </c>
      <c r="F155" t="s">
        <v>1761</v>
      </c>
      <c r="G155" s="7">
        <v>33986400</v>
      </c>
    </row>
    <row r="156" spans="1:7" x14ac:dyDescent="0.25">
      <c r="A156" t="s">
        <v>333</v>
      </c>
      <c r="B156" t="s">
        <v>320</v>
      </c>
      <c r="C156" t="str">
        <f>+_xlfn.XLOOKUP(B156,TablaDatos[COD],TablaDatos[ENTIDAD],"No",0)</f>
        <v>0015-01 A</v>
      </c>
      <c r="D156" t="s">
        <v>49</v>
      </c>
      <c r="E156" t="s">
        <v>1749</v>
      </c>
      <c r="F156" t="s">
        <v>1750</v>
      </c>
      <c r="G156" s="7">
        <v>0</v>
      </c>
    </row>
    <row r="157" spans="1:7" x14ac:dyDescent="0.25">
      <c r="A157" t="s">
        <v>334</v>
      </c>
      <c r="B157" t="s">
        <v>320</v>
      </c>
      <c r="C157" t="str">
        <f>+_xlfn.XLOOKUP(B157,TablaDatos[COD],TablaDatos[ENTIDAD],"No",0)</f>
        <v>0015-01 A</v>
      </c>
      <c r="D157" t="s">
        <v>51</v>
      </c>
      <c r="E157" t="s">
        <v>1739</v>
      </c>
      <c r="F157" t="s">
        <v>1740</v>
      </c>
      <c r="G157" s="7">
        <v>130000000</v>
      </c>
    </row>
    <row r="158" spans="1:7" x14ac:dyDescent="0.25">
      <c r="A158" t="s">
        <v>334</v>
      </c>
      <c r="B158" t="s">
        <v>320</v>
      </c>
      <c r="C158" t="str">
        <f>+_xlfn.XLOOKUP(B158,TablaDatos[COD],TablaDatos[ENTIDAD],"No",0)</f>
        <v>0015-01 A</v>
      </c>
      <c r="D158" t="s">
        <v>51</v>
      </c>
      <c r="E158" t="s">
        <v>1743</v>
      </c>
      <c r="F158" t="s">
        <v>1744</v>
      </c>
      <c r="G158" s="7">
        <v>30000000</v>
      </c>
    </row>
    <row r="159" spans="1:7" x14ac:dyDescent="0.25">
      <c r="A159" t="s">
        <v>334</v>
      </c>
      <c r="B159" t="s">
        <v>320</v>
      </c>
      <c r="C159" t="str">
        <f>+_xlfn.XLOOKUP(B159,TablaDatos[COD],TablaDatos[ENTIDAD],"No",0)</f>
        <v>0015-01 A</v>
      </c>
      <c r="D159" t="s">
        <v>51</v>
      </c>
      <c r="E159" t="s">
        <v>1745</v>
      </c>
      <c r="F159" t="s">
        <v>1746</v>
      </c>
      <c r="G159" s="7">
        <v>5000000</v>
      </c>
    </row>
    <row r="160" spans="1:7" x14ac:dyDescent="0.25">
      <c r="A160" t="s">
        <v>346</v>
      </c>
      <c r="B160" t="s">
        <v>340</v>
      </c>
      <c r="C160" t="str">
        <f>+_xlfn.XLOOKUP(B160,TablaDatos[COD],TablaDatos[ENTIDAD],"No",0)</f>
        <v>0016-01 P</v>
      </c>
      <c r="D160" t="s">
        <v>36</v>
      </c>
      <c r="E160" t="s">
        <v>1725</v>
      </c>
      <c r="F160" t="s">
        <v>1726</v>
      </c>
      <c r="G160" s="7">
        <v>14439060</v>
      </c>
    </row>
    <row r="161" spans="1:7" x14ac:dyDescent="0.25">
      <c r="A161" t="s">
        <v>347</v>
      </c>
      <c r="B161" t="s">
        <v>340</v>
      </c>
      <c r="C161" t="str">
        <f>+_xlfn.XLOOKUP(B161,TablaDatos[COD],TablaDatos[ENTIDAD],"No",0)</f>
        <v>0016-01 P</v>
      </c>
      <c r="D161" t="s">
        <v>38</v>
      </c>
      <c r="E161" t="s">
        <v>1727</v>
      </c>
      <c r="F161" t="s">
        <v>1728</v>
      </c>
      <c r="G161" s="7">
        <v>45000000</v>
      </c>
    </row>
    <row r="162" spans="1:7" x14ac:dyDescent="0.25">
      <c r="A162" t="s">
        <v>349</v>
      </c>
      <c r="B162" t="s">
        <v>340</v>
      </c>
      <c r="C162" t="str">
        <f>+_xlfn.XLOOKUP(B162,TablaDatos[COD],TablaDatos[ENTIDAD],"No",0)</f>
        <v>0016-01 P</v>
      </c>
      <c r="D162" t="s">
        <v>42</v>
      </c>
      <c r="E162" t="s">
        <v>1764</v>
      </c>
      <c r="F162" t="s">
        <v>1765</v>
      </c>
      <c r="G162" s="7">
        <v>40000000</v>
      </c>
    </row>
    <row r="163" spans="1:7" x14ac:dyDescent="0.25">
      <c r="A163" t="s">
        <v>354</v>
      </c>
      <c r="B163" t="s">
        <v>340</v>
      </c>
      <c r="C163" t="str">
        <f>+_xlfn.XLOOKUP(B163,TablaDatos[COD],TablaDatos[ENTIDAD],"No",0)</f>
        <v>0016-01 P</v>
      </c>
      <c r="D163" t="s">
        <v>51</v>
      </c>
      <c r="E163" t="s">
        <v>1739</v>
      </c>
      <c r="F163" t="s">
        <v>1740</v>
      </c>
      <c r="G163" s="7">
        <v>67546011</v>
      </c>
    </row>
    <row r="164" spans="1:7" x14ac:dyDescent="0.25">
      <c r="A164" t="s">
        <v>354</v>
      </c>
      <c r="B164" t="s">
        <v>340</v>
      </c>
      <c r="C164" t="str">
        <f>+_xlfn.XLOOKUP(B164,TablaDatos[COD],TablaDatos[ENTIDAD],"No",0)</f>
        <v>0016-01 P</v>
      </c>
      <c r="D164" t="s">
        <v>51</v>
      </c>
      <c r="E164" t="s">
        <v>1752</v>
      </c>
      <c r="F164" t="s">
        <v>1753</v>
      </c>
      <c r="G164" s="7">
        <v>504340</v>
      </c>
    </row>
    <row r="165" spans="1:7" x14ac:dyDescent="0.25">
      <c r="A165" t="s">
        <v>354</v>
      </c>
      <c r="B165" t="s">
        <v>340</v>
      </c>
      <c r="C165" t="str">
        <f>+_xlfn.XLOOKUP(B165,TablaDatos[COD],TablaDatos[ENTIDAD],"No",0)</f>
        <v>0016-01 P</v>
      </c>
      <c r="D165" t="s">
        <v>51</v>
      </c>
      <c r="E165" t="s">
        <v>1741</v>
      </c>
      <c r="F165" t="s">
        <v>1742</v>
      </c>
      <c r="G165" s="7">
        <v>11386667</v>
      </c>
    </row>
    <row r="166" spans="1:7" x14ac:dyDescent="0.25">
      <c r="A166" t="s">
        <v>354</v>
      </c>
      <c r="B166" t="s">
        <v>340</v>
      </c>
      <c r="C166" t="str">
        <f>+_xlfn.XLOOKUP(B166,TablaDatos[COD],TablaDatos[ENTIDAD],"No",0)</f>
        <v>0016-01 P</v>
      </c>
      <c r="D166" t="s">
        <v>51</v>
      </c>
      <c r="E166" t="s">
        <v>1743</v>
      </c>
      <c r="F166" t="s">
        <v>1744</v>
      </c>
      <c r="G166" s="7">
        <v>11975323</v>
      </c>
    </row>
    <row r="167" spans="1:7" x14ac:dyDescent="0.25">
      <c r="A167" t="s">
        <v>354</v>
      </c>
      <c r="B167" t="s">
        <v>340</v>
      </c>
      <c r="C167" t="str">
        <f>+_xlfn.XLOOKUP(B167,TablaDatos[COD],TablaDatos[ENTIDAD],"No",0)</f>
        <v>0016-01 P</v>
      </c>
      <c r="D167" t="s">
        <v>51</v>
      </c>
      <c r="E167" t="s">
        <v>1745</v>
      </c>
      <c r="F167" t="s">
        <v>1746</v>
      </c>
      <c r="G167" s="7">
        <v>5421161</v>
      </c>
    </row>
    <row r="168" spans="1:7" x14ac:dyDescent="0.25">
      <c r="A168" t="s">
        <v>366</v>
      </c>
      <c r="B168" t="s">
        <v>360</v>
      </c>
      <c r="C168" t="str">
        <f>+_xlfn.XLOOKUP(B168,TablaDatos[COD],TablaDatos[ENTIDAD],"No",0)</f>
        <v>0017-01 CANDELARIA</v>
      </c>
      <c r="D168" t="s">
        <v>36</v>
      </c>
      <c r="E168" t="s">
        <v>1725</v>
      </c>
      <c r="F168" t="s">
        <v>1726</v>
      </c>
      <c r="G168" s="7">
        <v>22000000</v>
      </c>
    </row>
    <row r="169" spans="1:7" x14ac:dyDescent="0.25">
      <c r="A169" t="s">
        <v>367</v>
      </c>
      <c r="B169" t="s">
        <v>360</v>
      </c>
      <c r="C169" t="str">
        <f>+_xlfn.XLOOKUP(B169,TablaDatos[COD],TablaDatos[ENTIDAD],"No",0)</f>
        <v>0017-01 CANDELARIA</v>
      </c>
      <c r="D169" t="s">
        <v>38</v>
      </c>
      <c r="E169" t="s">
        <v>1727</v>
      </c>
      <c r="F169" t="s">
        <v>1728</v>
      </c>
      <c r="G169" s="7">
        <v>18000000</v>
      </c>
    </row>
    <row r="170" spans="1:7" x14ac:dyDescent="0.25">
      <c r="A170" t="s">
        <v>367</v>
      </c>
      <c r="B170" t="s">
        <v>360</v>
      </c>
      <c r="C170" t="str">
        <f>+_xlfn.XLOOKUP(B170,TablaDatos[COD],TablaDatos[ENTIDAD],"No",0)</f>
        <v>0017-01 CANDELARIA</v>
      </c>
      <c r="D170" t="s">
        <v>38</v>
      </c>
      <c r="E170" t="s">
        <v>1733</v>
      </c>
      <c r="F170" t="s">
        <v>1734</v>
      </c>
      <c r="G170" s="7">
        <v>0</v>
      </c>
    </row>
    <row r="171" spans="1:7" x14ac:dyDescent="0.25">
      <c r="A171" t="s">
        <v>369</v>
      </c>
      <c r="B171" t="s">
        <v>360</v>
      </c>
      <c r="C171" t="str">
        <f>+_xlfn.XLOOKUP(B171,TablaDatos[COD],TablaDatos[ENTIDAD],"No",0)</f>
        <v>0017-01 CANDELARIA</v>
      </c>
      <c r="D171" t="s">
        <v>42</v>
      </c>
      <c r="E171" t="s">
        <v>1735</v>
      </c>
      <c r="F171" t="s">
        <v>1736</v>
      </c>
      <c r="G171" s="7">
        <v>15500000</v>
      </c>
    </row>
    <row r="172" spans="1:7" x14ac:dyDescent="0.25">
      <c r="A172" t="s">
        <v>369</v>
      </c>
      <c r="B172" t="s">
        <v>360</v>
      </c>
      <c r="C172" t="str">
        <f>+_xlfn.XLOOKUP(B172,TablaDatos[COD],TablaDatos[ENTIDAD],"No",0)</f>
        <v>0017-01 CANDELARIA</v>
      </c>
      <c r="D172" t="s">
        <v>42</v>
      </c>
      <c r="E172" t="s">
        <v>1764</v>
      </c>
      <c r="F172" t="s">
        <v>1765</v>
      </c>
      <c r="G172" s="7">
        <v>22462440</v>
      </c>
    </row>
    <row r="173" spans="1:7" x14ac:dyDescent="0.25">
      <c r="A173" t="s">
        <v>373</v>
      </c>
      <c r="B173" t="s">
        <v>360</v>
      </c>
      <c r="C173" t="str">
        <f>+_xlfn.XLOOKUP(B173,TablaDatos[COD],TablaDatos[ENTIDAD],"No",0)</f>
        <v>0017-01 CANDELARIA</v>
      </c>
      <c r="D173" t="s">
        <v>49</v>
      </c>
      <c r="E173" t="s">
        <v>1749</v>
      </c>
      <c r="F173" t="s">
        <v>1750</v>
      </c>
      <c r="G173" s="7">
        <v>0</v>
      </c>
    </row>
    <row r="174" spans="1:7" x14ac:dyDescent="0.25">
      <c r="A174" t="s">
        <v>374</v>
      </c>
      <c r="B174" t="s">
        <v>360</v>
      </c>
      <c r="C174" t="str">
        <f>+_xlfn.XLOOKUP(B174,TablaDatos[COD],TablaDatos[ENTIDAD],"No",0)</f>
        <v>0017-01 CANDELARIA</v>
      </c>
      <c r="D174" t="s">
        <v>51</v>
      </c>
      <c r="E174" t="s">
        <v>1739</v>
      </c>
      <c r="F174" t="s">
        <v>1740</v>
      </c>
      <c r="G174" s="7">
        <v>53000000</v>
      </c>
    </row>
    <row r="175" spans="1:7" x14ac:dyDescent="0.25">
      <c r="A175" t="s">
        <v>374</v>
      </c>
      <c r="B175" t="s">
        <v>360</v>
      </c>
      <c r="C175" t="str">
        <f>+_xlfn.XLOOKUP(B175,TablaDatos[COD],TablaDatos[ENTIDAD],"No",0)</f>
        <v>0017-01 CANDELARIA</v>
      </c>
      <c r="D175" t="s">
        <v>51</v>
      </c>
      <c r="E175" t="s">
        <v>1752</v>
      </c>
      <c r="F175" t="s">
        <v>1753</v>
      </c>
      <c r="G175" s="7">
        <v>3600000</v>
      </c>
    </row>
    <row r="176" spans="1:7" x14ac:dyDescent="0.25">
      <c r="A176" t="s">
        <v>374</v>
      </c>
      <c r="B176" t="s">
        <v>360</v>
      </c>
      <c r="C176" t="str">
        <f>+_xlfn.XLOOKUP(B176,TablaDatos[COD],TablaDatos[ENTIDAD],"No",0)</f>
        <v>0017-01 CANDELARIA</v>
      </c>
      <c r="D176" t="s">
        <v>51</v>
      </c>
      <c r="E176" t="s">
        <v>1741</v>
      </c>
      <c r="F176" t="s">
        <v>1742</v>
      </c>
      <c r="G176" s="7">
        <v>5000000</v>
      </c>
    </row>
    <row r="177" spans="1:7" x14ac:dyDescent="0.25">
      <c r="A177" t="s">
        <v>374</v>
      </c>
      <c r="B177" t="s">
        <v>360</v>
      </c>
      <c r="C177" t="str">
        <f>+_xlfn.XLOOKUP(B177,TablaDatos[COD],TablaDatos[ENTIDAD],"No",0)</f>
        <v>0017-01 CANDELARIA</v>
      </c>
      <c r="D177" t="s">
        <v>51</v>
      </c>
      <c r="E177" t="s">
        <v>1743</v>
      </c>
      <c r="F177" t="s">
        <v>1744</v>
      </c>
      <c r="G177" s="7">
        <v>5000000</v>
      </c>
    </row>
    <row r="178" spans="1:7" x14ac:dyDescent="0.25">
      <c r="A178" t="s">
        <v>374</v>
      </c>
      <c r="B178" t="s">
        <v>360</v>
      </c>
      <c r="C178" t="str">
        <f>+_xlfn.XLOOKUP(B178,TablaDatos[COD],TablaDatos[ENTIDAD],"No",0)</f>
        <v>0017-01 CANDELARIA</v>
      </c>
      <c r="D178" t="s">
        <v>51</v>
      </c>
      <c r="E178" t="s">
        <v>1745</v>
      </c>
      <c r="F178" t="s">
        <v>1746</v>
      </c>
      <c r="G178" s="7">
        <v>46507</v>
      </c>
    </row>
    <row r="179" spans="1:7" x14ac:dyDescent="0.25">
      <c r="A179" t="s">
        <v>386</v>
      </c>
      <c r="B179" t="s">
        <v>380</v>
      </c>
      <c r="C179" t="str">
        <f>+_xlfn.XLOOKUP(B179,TablaDatos[COD],TablaDatos[ENTIDAD],"No",0)</f>
        <v>0018-01 R</v>
      </c>
      <c r="D179" t="s">
        <v>36</v>
      </c>
      <c r="E179" t="s">
        <v>1725</v>
      </c>
      <c r="F179" t="s">
        <v>1726</v>
      </c>
      <c r="G179" s="7">
        <v>31000000</v>
      </c>
    </row>
    <row r="180" spans="1:7" x14ac:dyDescent="0.25">
      <c r="A180" t="s">
        <v>386</v>
      </c>
      <c r="B180" t="s">
        <v>380</v>
      </c>
      <c r="C180" t="str">
        <f>+_xlfn.XLOOKUP(B180,TablaDatos[COD],TablaDatos[ENTIDAD],"No",0)</f>
        <v>0018-01 R</v>
      </c>
      <c r="D180" t="s">
        <v>36</v>
      </c>
      <c r="E180" t="s">
        <v>1754</v>
      </c>
      <c r="F180" t="s">
        <v>1755</v>
      </c>
      <c r="G180" s="7">
        <v>2975624</v>
      </c>
    </row>
    <row r="181" spans="1:7" x14ac:dyDescent="0.25">
      <c r="A181" t="s">
        <v>387</v>
      </c>
      <c r="B181" t="s">
        <v>380</v>
      </c>
      <c r="C181" t="str">
        <f>+_xlfn.XLOOKUP(B181,TablaDatos[COD],TablaDatos[ENTIDAD],"No",0)</f>
        <v>0018-01 R</v>
      </c>
      <c r="D181" t="s">
        <v>38</v>
      </c>
      <c r="E181" t="s">
        <v>1729</v>
      </c>
      <c r="F181" t="s">
        <v>1730</v>
      </c>
      <c r="G181" s="7">
        <v>17045144</v>
      </c>
    </row>
    <row r="182" spans="1:7" x14ac:dyDescent="0.25">
      <c r="A182" t="s">
        <v>390</v>
      </c>
      <c r="B182" t="s">
        <v>380</v>
      </c>
      <c r="C182" t="str">
        <f>+_xlfn.XLOOKUP(B182,TablaDatos[COD],TablaDatos[ENTIDAD],"No",0)</f>
        <v>0018-01 R</v>
      </c>
      <c r="D182" t="s">
        <v>44</v>
      </c>
      <c r="E182" t="s">
        <v>1758</v>
      </c>
      <c r="F182" t="s">
        <v>1759</v>
      </c>
      <c r="G182" s="7">
        <v>0</v>
      </c>
    </row>
    <row r="183" spans="1:7" x14ac:dyDescent="0.25">
      <c r="A183" t="s">
        <v>393</v>
      </c>
      <c r="B183" t="s">
        <v>380</v>
      </c>
      <c r="C183" t="str">
        <f>+_xlfn.XLOOKUP(B183,TablaDatos[COD],TablaDatos[ENTIDAD],"No",0)</f>
        <v>0018-01 R</v>
      </c>
      <c r="D183" t="s">
        <v>49</v>
      </c>
      <c r="E183" t="s">
        <v>1749</v>
      </c>
      <c r="F183" t="s">
        <v>1750</v>
      </c>
      <c r="G183" s="7">
        <v>0</v>
      </c>
    </row>
    <row r="184" spans="1:7" x14ac:dyDescent="0.25">
      <c r="A184" t="s">
        <v>394</v>
      </c>
      <c r="B184" t="s">
        <v>380</v>
      </c>
      <c r="C184" t="str">
        <f>+_xlfn.XLOOKUP(B184,TablaDatos[COD],TablaDatos[ENTIDAD],"No",0)</f>
        <v>0018-01 R</v>
      </c>
      <c r="D184" t="s">
        <v>51</v>
      </c>
      <c r="E184" t="s">
        <v>1739</v>
      </c>
      <c r="F184" t="s">
        <v>1740</v>
      </c>
      <c r="G184" s="7">
        <v>96000000</v>
      </c>
    </row>
    <row r="185" spans="1:7" x14ac:dyDescent="0.25">
      <c r="A185" t="s">
        <v>394</v>
      </c>
      <c r="B185" t="s">
        <v>380</v>
      </c>
      <c r="C185" t="str">
        <f>+_xlfn.XLOOKUP(B185,TablaDatos[COD],TablaDatos[ENTIDAD],"No",0)</f>
        <v>0018-01 R</v>
      </c>
      <c r="D185" t="s">
        <v>51</v>
      </c>
      <c r="E185" t="s">
        <v>1752</v>
      </c>
      <c r="F185" t="s">
        <v>1753</v>
      </c>
      <c r="G185" s="7">
        <v>350000</v>
      </c>
    </row>
    <row r="186" spans="1:7" x14ac:dyDescent="0.25">
      <c r="A186" t="s">
        <v>394</v>
      </c>
      <c r="B186" t="s">
        <v>380</v>
      </c>
      <c r="C186" t="str">
        <f>+_xlfn.XLOOKUP(B186,TablaDatos[COD],TablaDatos[ENTIDAD],"No",0)</f>
        <v>0018-01 R</v>
      </c>
      <c r="D186" t="s">
        <v>51</v>
      </c>
      <c r="E186" t="s">
        <v>1741</v>
      </c>
      <c r="F186" t="s">
        <v>1742</v>
      </c>
      <c r="G186" s="7">
        <v>22000000</v>
      </c>
    </row>
    <row r="187" spans="1:7" x14ac:dyDescent="0.25">
      <c r="A187" t="s">
        <v>394</v>
      </c>
      <c r="B187" t="s">
        <v>380</v>
      </c>
      <c r="C187" t="str">
        <f>+_xlfn.XLOOKUP(B187,TablaDatos[COD],TablaDatos[ENTIDAD],"No",0)</f>
        <v>0018-01 R</v>
      </c>
      <c r="D187" t="s">
        <v>51</v>
      </c>
      <c r="E187" t="s">
        <v>1743</v>
      </c>
      <c r="F187" t="s">
        <v>1744</v>
      </c>
      <c r="G187" s="7">
        <v>22000000</v>
      </c>
    </row>
    <row r="188" spans="1:7" x14ac:dyDescent="0.25">
      <c r="A188" t="s">
        <v>394</v>
      </c>
      <c r="B188" t="s">
        <v>380</v>
      </c>
      <c r="C188" t="str">
        <f>+_xlfn.XLOOKUP(B188,TablaDatos[COD],TablaDatos[ENTIDAD],"No",0)</f>
        <v>0018-01 R</v>
      </c>
      <c r="D188" t="s">
        <v>51</v>
      </c>
      <c r="E188" t="s">
        <v>1745</v>
      </c>
      <c r="F188" t="s">
        <v>1746</v>
      </c>
      <c r="G188" s="7">
        <v>11500000</v>
      </c>
    </row>
    <row r="189" spans="1:7" x14ac:dyDescent="0.25">
      <c r="A189" t="s">
        <v>406</v>
      </c>
      <c r="B189" t="s">
        <v>400</v>
      </c>
      <c r="C189" t="str">
        <f>+_xlfn.XLOOKUP(B189,TablaDatos[COD],TablaDatos[ENTIDAD],"No",0)</f>
        <v>0019-01 C</v>
      </c>
      <c r="D189" t="s">
        <v>36</v>
      </c>
      <c r="E189" t="s">
        <v>1725</v>
      </c>
      <c r="F189" t="s">
        <v>1726</v>
      </c>
      <c r="G189" s="7">
        <v>11999100</v>
      </c>
    </row>
    <row r="190" spans="1:7" x14ac:dyDescent="0.25">
      <c r="A190" t="s">
        <v>407</v>
      </c>
      <c r="B190" t="s">
        <v>400</v>
      </c>
      <c r="C190" t="str">
        <f>+_xlfn.XLOOKUP(B190,TablaDatos[COD],TablaDatos[ENTIDAD],"No",0)</f>
        <v>0019-01 C</v>
      </c>
      <c r="D190" t="s">
        <v>38</v>
      </c>
      <c r="E190" t="s">
        <v>1727</v>
      </c>
      <c r="F190" t="s">
        <v>1728</v>
      </c>
      <c r="G190" s="7">
        <v>30000000</v>
      </c>
    </row>
    <row r="191" spans="1:7" x14ac:dyDescent="0.25">
      <c r="A191" t="s">
        <v>407</v>
      </c>
      <c r="B191" t="s">
        <v>400</v>
      </c>
      <c r="C191" t="str">
        <f>+_xlfn.XLOOKUP(B191,TablaDatos[COD],TablaDatos[ENTIDAD],"No",0)</f>
        <v>0019-01 C</v>
      </c>
      <c r="D191" t="s">
        <v>38</v>
      </c>
      <c r="E191" t="s">
        <v>1733</v>
      </c>
      <c r="F191" t="s">
        <v>1734</v>
      </c>
      <c r="G191" s="7">
        <v>60000000</v>
      </c>
    </row>
    <row r="192" spans="1:7" x14ac:dyDescent="0.25">
      <c r="A192" t="s">
        <v>409</v>
      </c>
      <c r="B192" t="s">
        <v>400</v>
      </c>
      <c r="C192" t="str">
        <f>+_xlfn.XLOOKUP(B192,TablaDatos[COD],TablaDatos[ENTIDAD],"No",0)</f>
        <v>0019-01 C</v>
      </c>
      <c r="D192" t="s">
        <v>42</v>
      </c>
      <c r="E192" t="s">
        <v>1735</v>
      </c>
      <c r="F192" t="s">
        <v>1736</v>
      </c>
      <c r="G192" s="7">
        <v>9500000</v>
      </c>
    </row>
    <row r="193" spans="1:7" x14ac:dyDescent="0.25">
      <c r="A193" t="s">
        <v>409</v>
      </c>
      <c r="B193" t="s">
        <v>400</v>
      </c>
      <c r="C193" t="str">
        <f>+_xlfn.XLOOKUP(B193,TablaDatos[COD],TablaDatos[ENTIDAD],"No",0)</f>
        <v>0019-01 C</v>
      </c>
      <c r="D193" t="s">
        <v>42</v>
      </c>
      <c r="E193" t="s">
        <v>1737</v>
      </c>
      <c r="F193" t="s">
        <v>1738</v>
      </c>
      <c r="G193" s="7">
        <v>30000000</v>
      </c>
    </row>
    <row r="194" spans="1:7" x14ac:dyDescent="0.25">
      <c r="A194" t="s">
        <v>413</v>
      </c>
      <c r="B194" t="s">
        <v>400</v>
      </c>
      <c r="C194" t="str">
        <f>+_xlfn.XLOOKUP(B194,TablaDatos[COD],TablaDatos[ENTIDAD],"No",0)</f>
        <v>0019-01 C</v>
      </c>
      <c r="D194" t="s">
        <v>49</v>
      </c>
      <c r="E194" t="s">
        <v>1749</v>
      </c>
      <c r="F194" t="s">
        <v>1750</v>
      </c>
      <c r="G194" s="7">
        <v>2396810</v>
      </c>
    </row>
    <row r="195" spans="1:7" x14ac:dyDescent="0.25">
      <c r="A195" t="s">
        <v>414</v>
      </c>
      <c r="B195" t="s">
        <v>400</v>
      </c>
      <c r="C195" t="str">
        <f>+_xlfn.XLOOKUP(B195,TablaDatos[COD],TablaDatos[ENTIDAD],"No",0)</f>
        <v>0019-01 C</v>
      </c>
      <c r="D195" t="s">
        <v>51</v>
      </c>
      <c r="E195" t="s">
        <v>1739</v>
      </c>
      <c r="F195" t="s">
        <v>1740</v>
      </c>
      <c r="G195" s="7">
        <v>168565910</v>
      </c>
    </row>
    <row r="196" spans="1:7" x14ac:dyDescent="0.25">
      <c r="A196" t="s">
        <v>414</v>
      </c>
      <c r="B196" t="s">
        <v>400</v>
      </c>
      <c r="C196" t="str">
        <f>+_xlfn.XLOOKUP(B196,TablaDatos[COD],TablaDatos[ENTIDAD],"No",0)</f>
        <v>0019-01 C</v>
      </c>
      <c r="D196" t="s">
        <v>51</v>
      </c>
      <c r="E196" t="s">
        <v>1741</v>
      </c>
      <c r="F196" t="s">
        <v>1742</v>
      </c>
      <c r="G196" s="7">
        <v>16300000</v>
      </c>
    </row>
    <row r="197" spans="1:7" x14ac:dyDescent="0.25">
      <c r="A197" t="s">
        <v>414</v>
      </c>
      <c r="B197" t="s">
        <v>400</v>
      </c>
      <c r="C197" t="str">
        <f>+_xlfn.XLOOKUP(B197,TablaDatos[COD],TablaDatos[ENTIDAD],"No",0)</f>
        <v>0019-01 C</v>
      </c>
      <c r="D197" t="s">
        <v>51</v>
      </c>
      <c r="E197" t="s">
        <v>1743</v>
      </c>
      <c r="F197" t="s">
        <v>1744</v>
      </c>
      <c r="G197" s="7">
        <v>12000000</v>
      </c>
    </row>
    <row r="198" spans="1:7" x14ac:dyDescent="0.25">
      <c r="A198" t="s">
        <v>414</v>
      </c>
      <c r="B198" t="s">
        <v>400</v>
      </c>
      <c r="C198" t="str">
        <f>+_xlfn.XLOOKUP(B198,TablaDatos[COD],TablaDatos[ENTIDAD],"No",0)</f>
        <v>0019-01 C</v>
      </c>
      <c r="D198" t="s">
        <v>51</v>
      </c>
      <c r="E198" t="s">
        <v>1745</v>
      </c>
      <c r="F198" t="s">
        <v>1746</v>
      </c>
      <c r="G198" s="7">
        <v>30136280</v>
      </c>
    </row>
    <row r="199" spans="1:7" x14ac:dyDescent="0.25">
      <c r="A199" t="s">
        <v>424</v>
      </c>
      <c r="B199" t="s">
        <v>420</v>
      </c>
      <c r="C199" t="str">
        <f>+_xlfn.XLOOKUP(B199,TablaDatos[COD],TablaDatos[ENTIDAD],"No",0)</f>
        <v>0020-01 SUMAPAZ</v>
      </c>
      <c r="D199" t="s">
        <v>32</v>
      </c>
      <c r="E199" t="s">
        <v>1766</v>
      </c>
      <c r="F199" t="s">
        <v>1767</v>
      </c>
      <c r="G199" s="7">
        <v>34986564</v>
      </c>
    </row>
    <row r="200" spans="1:7" x14ac:dyDescent="0.25">
      <c r="A200" t="s">
        <v>427</v>
      </c>
      <c r="B200" t="s">
        <v>420</v>
      </c>
      <c r="C200" t="str">
        <f>+_xlfn.XLOOKUP(B200,TablaDatos[COD],TablaDatos[ENTIDAD],"No",0)</f>
        <v>0020-01 SUMAPAZ</v>
      </c>
      <c r="D200" t="s">
        <v>38</v>
      </c>
      <c r="E200" t="s">
        <v>1727</v>
      </c>
      <c r="F200" t="s">
        <v>1728</v>
      </c>
      <c r="G200" s="7">
        <v>10000000</v>
      </c>
    </row>
    <row r="201" spans="1:7" x14ac:dyDescent="0.25">
      <c r="A201" t="s">
        <v>427</v>
      </c>
      <c r="B201" t="s">
        <v>420</v>
      </c>
      <c r="C201" t="str">
        <f>+_xlfn.XLOOKUP(B201,TablaDatos[COD],TablaDatos[ENTIDAD],"No",0)</f>
        <v>0020-01 SUMAPAZ</v>
      </c>
      <c r="D201" t="s">
        <v>38</v>
      </c>
      <c r="E201" t="s">
        <v>1729</v>
      </c>
      <c r="F201" t="s">
        <v>1730</v>
      </c>
      <c r="G201" s="7">
        <v>37816231</v>
      </c>
    </row>
    <row r="202" spans="1:7" x14ac:dyDescent="0.25">
      <c r="A202" t="s">
        <v>427</v>
      </c>
      <c r="B202" t="s">
        <v>420</v>
      </c>
      <c r="C202" t="str">
        <f>+_xlfn.XLOOKUP(B202,TablaDatos[COD],TablaDatos[ENTIDAD],"No",0)</f>
        <v>0020-01 SUMAPAZ</v>
      </c>
      <c r="D202" t="s">
        <v>38</v>
      </c>
      <c r="E202" t="s">
        <v>1756</v>
      </c>
      <c r="F202" t="s">
        <v>1757</v>
      </c>
      <c r="G202" s="7">
        <v>60000000</v>
      </c>
    </row>
    <row r="203" spans="1:7" x14ac:dyDescent="0.25">
      <c r="A203" t="s">
        <v>427</v>
      </c>
      <c r="B203" t="s">
        <v>420</v>
      </c>
      <c r="C203" t="str">
        <f>+_xlfn.XLOOKUP(B203,TablaDatos[COD],TablaDatos[ENTIDAD],"No",0)</f>
        <v>0020-01 SUMAPAZ</v>
      </c>
      <c r="D203" t="s">
        <v>38</v>
      </c>
      <c r="E203" t="s">
        <v>1731</v>
      </c>
      <c r="F203" t="s">
        <v>1732</v>
      </c>
      <c r="G203" s="7">
        <v>40000000</v>
      </c>
    </row>
    <row r="204" spans="1:7" x14ac:dyDescent="0.25">
      <c r="A204" t="s">
        <v>429</v>
      </c>
      <c r="B204" t="s">
        <v>420</v>
      </c>
      <c r="C204" t="str">
        <f>+_xlfn.XLOOKUP(B204,TablaDatos[COD],TablaDatos[ENTIDAD],"No",0)</f>
        <v>0020-01 SUMAPAZ</v>
      </c>
      <c r="D204" t="s">
        <v>42</v>
      </c>
      <c r="E204" t="s">
        <v>1735</v>
      </c>
      <c r="F204" t="s">
        <v>1736</v>
      </c>
      <c r="G204" s="7">
        <v>0</v>
      </c>
    </row>
    <row r="205" spans="1:7" x14ac:dyDescent="0.25">
      <c r="A205" t="s">
        <v>429</v>
      </c>
      <c r="B205" t="s">
        <v>420</v>
      </c>
      <c r="C205" t="str">
        <f>+_xlfn.XLOOKUP(B205,TablaDatos[COD],TablaDatos[ENTIDAD],"No",0)</f>
        <v>0020-01 SUMAPAZ</v>
      </c>
      <c r="D205" t="s">
        <v>42</v>
      </c>
      <c r="E205" t="s">
        <v>1737</v>
      </c>
      <c r="F205" t="s">
        <v>1738</v>
      </c>
      <c r="G205" s="7">
        <v>0</v>
      </c>
    </row>
    <row r="206" spans="1:7" x14ac:dyDescent="0.25">
      <c r="A206" t="s">
        <v>433</v>
      </c>
      <c r="B206" t="s">
        <v>420</v>
      </c>
      <c r="C206" t="str">
        <f>+_xlfn.XLOOKUP(B206,TablaDatos[COD],TablaDatos[ENTIDAD],"No",0)</f>
        <v>0020-01 SUMAPAZ</v>
      </c>
      <c r="D206" t="s">
        <v>49</v>
      </c>
      <c r="E206" t="s">
        <v>1768</v>
      </c>
      <c r="F206" t="s">
        <v>1769</v>
      </c>
      <c r="G206" s="7">
        <v>0</v>
      </c>
    </row>
    <row r="207" spans="1:7" x14ac:dyDescent="0.25">
      <c r="A207" t="s">
        <v>433</v>
      </c>
      <c r="B207" t="s">
        <v>420</v>
      </c>
      <c r="C207" t="str">
        <f>+_xlfn.XLOOKUP(B207,TablaDatos[COD],TablaDatos[ENTIDAD],"No",0)</f>
        <v>0020-01 SUMAPAZ</v>
      </c>
      <c r="D207" t="s">
        <v>49</v>
      </c>
      <c r="E207" t="s">
        <v>1749</v>
      </c>
      <c r="F207" t="s">
        <v>1750</v>
      </c>
      <c r="G207" s="7">
        <v>0</v>
      </c>
    </row>
    <row r="208" spans="1:7" x14ac:dyDescent="0.25">
      <c r="A208" t="s">
        <v>434</v>
      </c>
      <c r="B208" t="s">
        <v>420</v>
      </c>
      <c r="C208" t="str">
        <f>+_xlfn.XLOOKUP(B208,TablaDatos[COD],TablaDatos[ENTIDAD],"No",0)</f>
        <v>0020-01 SUMAPAZ</v>
      </c>
      <c r="D208" t="s">
        <v>51</v>
      </c>
      <c r="E208" t="s">
        <v>1739</v>
      </c>
      <c r="F208" t="s">
        <v>1740</v>
      </c>
      <c r="G208" s="7">
        <v>8306500</v>
      </c>
    </row>
    <row r="209" spans="1:7" x14ac:dyDescent="0.25">
      <c r="A209" t="s">
        <v>434</v>
      </c>
      <c r="B209" t="s">
        <v>420</v>
      </c>
      <c r="C209" t="str">
        <f>+_xlfn.XLOOKUP(B209,TablaDatos[COD],TablaDatos[ENTIDAD],"No",0)</f>
        <v>0020-01 SUMAPAZ</v>
      </c>
      <c r="D209" t="s">
        <v>51</v>
      </c>
      <c r="E209" t="s">
        <v>1741</v>
      </c>
      <c r="F209" t="s">
        <v>1742</v>
      </c>
      <c r="G209" s="7">
        <v>5369959</v>
      </c>
    </row>
    <row r="210" spans="1:7" x14ac:dyDescent="0.25">
      <c r="A210" t="s">
        <v>460</v>
      </c>
      <c r="B210" t="s">
        <v>441</v>
      </c>
      <c r="C210" t="str">
        <f>+_xlfn.XLOOKUP(B210,TablaDatos[COD],TablaDatos[ENTIDAD],"No",0)</f>
        <v>0100-01 CONCEJO</v>
      </c>
      <c r="D210" t="s">
        <v>58</v>
      </c>
      <c r="E210" t="s">
        <v>1770</v>
      </c>
      <c r="F210" t="s">
        <v>1771</v>
      </c>
      <c r="G210" s="7">
        <v>1261374205</v>
      </c>
    </row>
    <row r="211" spans="1:7" x14ac:dyDescent="0.25">
      <c r="A211" t="s">
        <v>458</v>
      </c>
      <c r="B211" t="s">
        <v>441</v>
      </c>
      <c r="C211" t="str">
        <f>+_xlfn.XLOOKUP(B211,TablaDatos[COD],TablaDatos[ENTIDAD],"No",0)</f>
        <v>0100-01 CONCEJO</v>
      </c>
      <c r="D211" t="s">
        <v>54</v>
      </c>
      <c r="E211" t="s">
        <v>1772</v>
      </c>
      <c r="F211" t="s">
        <v>1773</v>
      </c>
      <c r="G211" s="7">
        <v>1986961324</v>
      </c>
    </row>
    <row r="212" spans="1:7" x14ac:dyDescent="0.25">
      <c r="A212" t="s">
        <v>461</v>
      </c>
      <c r="B212" t="s">
        <v>462</v>
      </c>
      <c r="C212" t="str">
        <f>+_xlfn.XLOOKUP(B212,TablaDatos[COD],TablaDatos[ENTIDAD],"No",0)</f>
        <v>0102-01 PERSONERIA</v>
      </c>
      <c r="D212" t="s">
        <v>26</v>
      </c>
      <c r="E212" t="s">
        <v>1774</v>
      </c>
      <c r="F212" t="s">
        <v>1775</v>
      </c>
      <c r="G212" s="7">
        <v>17443519</v>
      </c>
    </row>
    <row r="213" spans="1:7" x14ac:dyDescent="0.25">
      <c r="A213" t="s">
        <v>464</v>
      </c>
      <c r="B213" t="s">
        <v>462</v>
      </c>
      <c r="C213" t="str">
        <f>+_xlfn.XLOOKUP(B213,TablaDatos[COD],TablaDatos[ENTIDAD],"No",0)</f>
        <v>0102-01 PERSONERIA</v>
      </c>
      <c r="D213" t="s">
        <v>28</v>
      </c>
      <c r="E213" t="s">
        <v>1776</v>
      </c>
      <c r="F213" t="s">
        <v>1777</v>
      </c>
      <c r="G213" s="7">
        <v>412970000</v>
      </c>
    </row>
    <row r="214" spans="1:7" x14ac:dyDescent="0.25">
      <c r="A214" t="s">
        <v>466</v>
      </c>
      <c r="B214" t="s">
        <v>462</v>
      </c>
      <c r="C214" t="str">
        <f>+_xlfn.XLOOKUP(B214,TablaDatos[COD],TablaDatos[ENTIDAD],"No",0)</f>
        <v>0102-01 PERSONERIA</v>
      </c>
      <c r="D214" t="s">
        <v>32</v>
      </c>
      <c r="E214" t="s">
        <v>1766</v>
      </c>
      <c r="F214" t="s">
        <v>1767</v>
      </c>
      <c r="G214" s="7">
        <v>247099559</v>
      </c>
    </row>
    <row r="215" spans="1:7" x14ac:dyDescent="0.25">
      <c r="A215" t="s">
        <v>466</v>
      </c>
      <c r="B215" t="s">
        <v>462</v>
      </c>
      <c r="C215" t="str">
        <f>+_xlfn.XLOOKUP(B215,TablaDatos[COD],TablaDatos[ENTIDAD],"No",0)</f>
        <v>0102-01 PERSONERIA</v>
      </c>
      <c r="D215" t="s">
        <v>32</v>
      </c>
      <c r="E215" t="s">
        <v>1778</v>
      </c>
      <c r="F215" t="s">
        <v>1779</v>
      </c>
      <c r="G215" s="7">
        <v>606231452</v>
      </c>
    </row>
    <row r="216" spans="1:7" x14ac:dyDescent="0.25">
      <c r="A216" t="s">
        <v>468</v>
      </c>
      <c r="B216" t="s">
        <v>462</v>
      </c>
      <c r="C216" t="str">
        <f>+_xlfn.XLOOKUP(B216,TablaDatos[COD],TablaDatos[ENTIDAD],"No",0)</f>
        <v>0102-01 PERSONERIA</v>
      </c>
      <c r="D216" t="s">
        <v>36</v>
      </c>
      <c r="E216" t="s">
        <v>1725</v>
      </c>
      <c r="F216" t="s">
        <v>1726</v>
      </c>
      <c r="G216" s="7">
        <v>71585890</v>
      </c>
    </row>
    <row r="217" spans="1:7" x14ac:dyDescent="0.25">
      <c r="A217" t="s">
        <v>469</v>
      </c>
      <c r="B217" t="s">
        <v>462</v>
      </c>
      <c r="C217" t="str">
        <f>+_xlfn.XLOOKUP(B217,TablaDatos[COD],TablaDatos[ENTIDAD],"No",0)</f>
        <v>0102-01 PERSONERIA</v>
      </c>
      <c r="D217" t="s">
        <v>38</v>
      </c>
      <c r="E217" t="s">
        <v>1727</v>
      </c>
      <c r="F217" t="s">
        <v>1728</v>
      </c>
      <c r="G217" s="7">
        <v>0</v>
      </c>
    </row>
    <row r="218" spans="1:7" x14ac:dyDescent="0.25">
      <c r="A218" t="s">
        <v>469</v>
      </c>
      <c r="B218" t="s">
        <v>462</v>
      </c>
      <c r="C218" t="str">
        <f>+_xlfn.XLOOKUP(B218,TablaDatos[COD],TablaDatos[ENTIDAD],"No",0)</f>
        <v>0102-01 PERSONERIA</v>
      </c>
      <c r="D218" t="s">
        <v>38</v>
      </c>
      <c r="E218" t="s">
        <v>1729</v>
      </c>
      <c r="F218" t="s">
        <v>1730</v>
      </c>
      <c r="G218" s="7">
        <v>0</v>
      </c>
    </row>
    <row r="219" spans="1:7" x14ac:dyDescent="0.25">
      <c r="A219" t="s">
        <v>469</v>
      </c>
      <c r="B219" t="s">
        <v>462</v>
      </c>
      <c r="C219" t="str">
        <f>+_xlfn.XLOOKUP(B219,TablaDatos[COD],TablaDatos[ENTIDAD],"No",0)</f>
        <v>0102-01 PERSONERIA</v>
      </c>
      <c r="D219" t="s">
        <v>38</v>
      </c>
      <c r="E219" t="s">
        <v>1733</v>
      </c>
      <c r="F219" t="s">
        <v>1734</v>
      </c>
      <c r="G219" s="7">
        <v>250000000</v>
      </c>
    </row>
    <row r="220" spans="1:7" x14ac:dyDescent="0.25">
      <c r="A220" t="s">
        <v>470</v>
      </c>
      <c r="B220" t="s">
        <v>462</v>
      </c>
      <c r="C220" t="str">
        <f>+_xlfn.XLOOKUP(B220,TablaDatos[COD],TablaDatos[ENTIDAD],"No",0)</f>
        <v>0102-01 PERSONERIA</v>
      </c>
      <c r="D220" t="s">
        <v>40</v>
      </c>
      <c r="E220" t="s">
        <v>1780</v>
      </c>
      <c r="F220" t="s">
        <v>1781</v>
      </c>
      <c r="G220" s="7">
        <v>0</v>
      </c>
    </row>
    <row r="221" spans="1:7" x14ac:dyDescent="0.25">
      <c r="A221" t="s">
        <v>471</v>
      </c>
      <c r="B221" t="s">
        <v>462</v>
      </c>
      <c r="C221" t="str">
        <f>+_xlfn.XLOOKUP(B221,TablaDatos[COD],TablaDatos[ENTIDAD],"No",0)</f>
        <v>0102-01 PERSONERIA</v>
      </c>
      <c r="D221" t="s">
        <v>42</v>
      </c>
      <c r="E221" t="s">
        <v>1735</v>
      </c>
      <c r="F221" t="s">
        <v>1736</v>
      </c>
      <c r="G221" s="7">
        <v>0</v>
      </c>
    </row>
    <row r="222" spans="1:7" x14ac:dyDescent="0.25">
      <c r="A222" t="s">
        <v>471</v>
      </c>
      <c r="B222" t="s">
        <v>462</v>
      </c>
      <c r="C222" t="str">
        <f>+_xlfn.XLOOKUP(B222,TablaDatos[COD],TablaDatos[ENTIDAD],"No",0)</f>
        <v>0102-01 PERSONERIA</v>
      </c>
      <c r="D222" t="s">
        <v>42</v>
      </c>
      <c r="E222" t="s">
        <v>1737</v>
      </c>
      <c r="F222" t="s">
        <v>1738</v>
      </c>
      <c r="G222" s="7">
        <v>92478000</v>
      </c>
    </row>
    <row r="223" spans="1:7" x14ac:dyDescent="0.25">
      <c r="A223" t="s">
        <v>472</v>
      </c>
      <c r="B223" t="s">
        <v>462</v>
      </c>
      <c r="C223" t="str">
        <f>+_xlfn.XLOOKUP(B223,TablaDatos[COD],TablaDatos[ENTIDAD],"No",0)</f>
        <v>0102-01 PERSONERIA</v>
      </c>
      <c r="D223" t="s">
        <v>44</v>
      </c>
      <c r="E223" t="s">
        <v>1758</v>
      </c>
      <c r="F223" t="s">
        <v>1759</v>
      </c>
      <c r="G223" s="7">
        <v>0</v>
      </c>
    </row>
    <row r="224" spans="1:7" x14ac:dyDescent="0.25">
      <c r="A224" t="s">
        <v>472</v>
      </c>
      <c r="B224" t="s">
        <v>462</v>
      </c>
      <c r="C224" t="str">
        <f>+_xlfn.XLOOKUP(B224,TablaDatos[COD],TablaDatos[ENTIDAD],"No",0)</f>
        <v>0102-01 PERSONERIA</v>
      </c>
      <c r="D224" t="s">
        <v>44</v>
      </c>
      <c r="E224" t="s">
        <v>1782</v>
      </c>
      <c r="F224" t="s">
        <v>1783</v>
      </c>
      <c r="G224" s="7">
        <v>3050630</v>
      </c>
    </row>
    <row r="225" spans="1:7" x14ac:dyDescent="0.25">
      <c r="A225" t="s">
        <v>472</v>
      </c>
      <c r="B225" t="s">
        <v>462</v>
      </c>
      <c r="C225" t="str">
        <f>+_xlfn.XLOOKUP(B225,TablaDatos[COD],TablaDatos[ENTIDAD],"No",0)</f>
        <v>0102-01 PERSONERIA</v>
      </c>
      <c r="D225" t="s">
        <v>44</v>
      </c>
      <c r="E225" t="s">
        <v>1784</v>
      </c>
      <c r="F225" t="s">
        <v>1785</v>
      </c>
      <c r="G225" s="7">
        <v>40000000</v>
      </c>
    </row>
    <row r="226" spans="1:7" x14ac:dyDescent="0.25">
      <c r="A226" t="s">
        <v>474</v>
      </c>
      <c r="B226" t="s">
        <v>462</v>
      </c>
      <c r="C226" t="str">
        <f>+_xlfn.XLOOKUP(B226,TablaDatos[COD],TablaDatos[ENTIDAD],"No",0)</f>
        <v>0102-01 PERSONERIA</v>
      </c>
      <c r="D226" t="s">
        <v>47</v>
      </c>
      <c r="E226" t="s">
        <v>1762</v>
      </c>
      <c r="F226" t="s">
        <v>1763</v>
      </c>
      <c r="G226" s="7">
        <v>1856400</v>
      </c>
    </row>
    <row r="227" spans="1:7" x14ac:dyDescent="0.25">
      <c r="A227" t="s">
        <v>475</v>
      </c>
      <c r="B227" t="s">
        <v>462</v>
      </c>
      <c r="C227" t="str">
        <f>+_xlfn.XLOOKUP(B227,TablaDatos[COD],TablaDatos[ENTIDAD],"No",0)</f>
        <v>0102-01 PERSONERIA</v>
      </c>
      <c r="D227" t="s">
        <v>49</v>
      </c>
      <c r="E227" t="s">
        <v>1786</v>
      </c>
      <c r="F227" t="s">
        <v>1787</v>
      </c>
      <c r="G227" s="7">
        <v>5994221389</v>
      </c>
    </row>
    <row r="228" spans="1:7" x14ac:dyDescent="0.25">
      <c r="A228" t="s">
        <v>475</v>
      </c>
      <c r="B228" t="s">
        <v>462</v>
      </c>
      <c r="C228" t="str">
        <f>+_xlfn.XLOOKUP(B228,TablaDatos[COD],TablaDatos[ENTIDAD],"No",0)</f>
        <v>0102-01 PERSONERIA</v>
      </c>
      <c r="D228" t="s">
        <v>49</v>
      </c>
      <c r="E228" t="s">
        <v>1749</v>
      </c>
      <c r="F228" t="s">
        <v>1750</v>
      </c>
      <c r="G228" s="7">
        <v>1424749</v>
      </c>
    </row>
    <row r="229" spans="1:7" x14ac:dyDescent="0.25">
      <c r="A229" t="s">
        <v>475</v>
      </c>
      <c r="B229" t="s">
        <v>462</v>
      </c>
      <c r="C229" t="str">
        <f>+_xlfn.XLOOKUP(B229,TablaDatos[COD],TablaDatos[ENTIDAD],"No",0)</f>
        <v>0102-01 PERSONERIA</v>
      </c>
      <c r="D229" t="s">
        <v>49</v>
      </c>
      <c r="E229" t="s">
        <v>1788</v>
      </c>
      <c r="F229" t="s">
        <v>1789</v>
      </c>
      <c r="G229" s="7">
        <v>0</v>
      </c>
    </row>
    <row r="230" spans="1:7" x14ac:dyDescent="0.25">
      <c r="A230" t="s">
        <v>476</v>
      </c>
      <c r="B230" t="s">
        <v>462</v>
      </c>
      <c r="C230" t="str">
        <f>+_xlfn.XLOOKUP(B230,TablaDatos[COD],TablaDatos[ENTIDAD],"No",0)</f>
        <v>0102-01 PERSONERIA</v>
      </c>
      <c r="D230" t="s">
        <v>51</v>
      </c>
      <c r="E230" t="s">
        <v>1739</v>
      </c>
      <c r="F230" t="s">
        <v>1740</v>
      </c>
      <c r="G230" s="7">
        <v>399208400</v>
      </c>
    </row>
    <row r="231" spans="1:7" x14ac:dyDescent="0.25">
      <c r="A231" t="s">
        <v>476</v>
      </c>
      <c r="B231" t="s">
        <v>462</v>
      </c>
      <c r="C231" t="str">
        <f>+_xlfn.XLOOKUP(B231,TablaDatos[COD],TablaDatos[ENTIDAD],"No",0)</f>
        <v>0102-01 PERSONERIA</v>
      </c>
      <c r="D231" t="s">
        <v>51</v>
      </c>
      <c r="E231" t="s">
        <v>1741</v>
      </c>
      <c r="F231" t="s">
        <v>1742</v>
      </c>
      <c r="G231" s="7">
        <v>45793780</v>
      </c>
    </row>
    <row r="232" spans="1:7" x14ac:dyDescent="0.25">
      <c r="A232" t="s">
        <v>479</v>
      </c>
      <c r="B232" t="s">
        <v>462</v>
      </c>
      <c r="C232" t="str">
        <f>+_xlfn.XLOOKUP(B232,TablaDatos[COD],TablaDatos[ENTIDAD],"No",0)</f>
        <v>0102-01 PERSONERIA</v>
      </c>
      <c r="D232" t="s">
        <v>56</v>
      </c>
      <c r="E232" t="s">
        <v>1790</v>
      </c>
      <c r="F232" t="s">
        <v>1791</v>
      </c>
      <c r="G232" s="7">
        <v>76261180</v>
      </c>
    </row>
    <row r="233" spans="1:7" x14ac:dyDescent="0.25">
      <c r="A233" t="s">
        <v>480</v>
      </c>
      <c r="B233" t="s">
        <v>462</v>
      </c>
      <c r="C233" t="str">
        <f>+_xlfn.XLOOKUP(B233,TablaDatos[COD],TablaDatos[ENTIDAD],"No",0)</f>
        <v>0102-01 PERSONERIA</v>
      </c>
      <c r="D233" t="s">
        <v>58</v>
      </c>
      <c r="E233" t="s">
        <v>1770</v>
      </c>
      <c r="F233" t="s">
        <v>1771</v>
      </c>
      <c r="G233" s="7">
        <v>1362147098</v>
      </c>
    </row>
    <row r="234" spans="1:7" x14ac:dyDescent="0.25">
      <c r="A234" t="s">
        <v>478</v>
      </c>
      <c r="B234" t="s">
        <v>462</v>
      </c>
      <c r="C234" t="str">
        <f>+_xlfn.XLOOKUP(B234,TablaDatos[COD],TablaDatos[ENTIDAD],"No",0)</f>
        <v>0102-01 PERSONERIA</v>
      </c>
      <c r="D234" t="s">
        <v>54</v>
      </c>
      <c r="E234" t="s">
        <v>1772</v>
      </c>
      <c r="F234" t="s">
        <v>1773</v>
      </c>
      <c r="G234" s="7">
        <v>488623010</v>
      </c>
    </row>
    <row r="235" spans="1:7" x14ac:dyDescent="0.25">
      <c r="A235" t="s">
        <v>485</v>
      </c>
      <c r="B235" t="s">
        <v>483</v>
      </c>
      <c r="C235" t="str">
        <f>+_xlfn.XLOOKUP(B235,TablaDatos[COD],TablaDatos[ENTIDAD],"No",0)</f>
        <v>0104-01 SECRETARÍA GENERAL</v>
      </c>
      <c r="D235" t="s">
        <v>28</v>
      </c>
      <c r="E235" t="s">
        <v>1776</v>
      </c>
      <c r="F235" t="s">
        <v>1777</v>
      </c>
      <c r="G235" s="7">
        <v>223190000</v>
      </c>
    </row>
    <row r="236" spans="1:7" x14ac:dyDescent="0.25">
      <c r="A236" t="s">
        <v>486</v>
      </c>
      <c r="B236" t="s">
        <v>483</v>
      </c>
      <c r="C236" t="str">
        <f>+_xlfn.XLOOKUP(B236,TablaDatos[COD],TablaDatos[ENTIDAD],"No",0)</f>
        <v>0104-01 SECRETARÍA GENERAL</v>
      </c>
      <c r="D236" t="s">
        <v>30</v>
      </c>
      <c r="E236" t="s">
        <v>1792</v>
      </c>
      <c r="F236" t="s">
        <v>1793</v>
      </c>
      <c r="G236" s="7">
        <v>1639080608</v>
      </c>
    </row>
    <row r="237" spans="1:7" x14ac:dyDescent="0.25">
      <c r="A237" t="s">
        <v>486</v>
      </c>
      <c r="B237" t="s">
        <v>483</v>
      </c>
      <c r="C237" t="str">
        <f>+_xlfn.XLOOKUP(B237,TablaDatos[COD],TablaDatos[ENTIDAD],"No",0)</f>
        <v>0104-01 SECRETARÍA GENERAL</v>
      </c>
      <c r="D237" t="s">
        <v>30</v>
      </c>
      <c r="E237" t="s">
        <v>1794</v>
      </c>
      <c r="F237" t="s">
        <v>1793</v>
      </c>
      <c r="G237" s="7">
        <v>53963520</v>
      </c>
    </row>
    <row r="238" spans="1:7" x14ac:dyDescent="0.25">
      <c r="A238" t="s">
        <v>487</v>
      </c>
      <c r="B238" t="s">
        <v>483</v>
      </c>
      <c r="C238" t="str">
        <f>+_xlfn.XLOOKUP(B238,TablaDatos[COD],TablaDatos[ENTIDAD],"No",0)</f>
        <v>0104-01 SECRETARÍA GENERAL</v>
      </c>
      <c r="D238" t="s">
        <v>32</v>
      </c>
      <c r="E238" t="s">
        <v>1766</v>
      </c>
      <c r="F238" t="s">
        <v>1767</v>
      </c>
      <c r="G238" s="7">
        <v>30000000</v>
      </c>
    </row>
    <row r="239" spans="1:7" x14ac:dyDescent="0.25">
      <c r="A239" t="s">
        <v>487</v>
      </c>
      <c r="B239" t="s">
        <v>483</v>
      </c>
      <c r="C239" t="str">
        <f>+_xlfn.XLOOKUP(B239,TablaDatos[COD],TablaDatos[ENTIDAD],"No",0)</f>
        <v>0104-01 SECRETARÍA GENERAL</v>
      </c>
      <c r="D239" t="s">
        <v>32</v>
      </c>
      <c r="E239" t="s">
        <v>1795</v>
      </c>
      <c r="F239" t="s">
        <v>1767</v>
      </c>
      <c r="G239" s="7">
        <v>4806030476</v>
      </c>
    </row>
    <row r="240" spans="1:7" x14ac:dyDescent="0.25">
      <c r="A240" t="s">
        <v>489</v>
      </c>
      <c r="B240" t="s">
        <v>483</v>
      </c>
      <c r="C240" t="str">
        <f>+_xlfn.XLOOKUP(B240,TablaDatos[COD],TablaDatos[ENTIDAD],"No",0)</f>
        <v>0104-01 SECRETARÍA GENERAL</v>
      </c>
      <c r="D240" t="s">
        <v>36</v>
      </c>
      <c r="E240" t="s">
        <v>1725</v>
      </c>
      <c r="F240" t="s">
        <v>1726</v>
      </c>
      <c r="G240" s="7">
        <v>21130399</v>
      </c>
    </row>
    <row r="241" spans="1:7" x14ac:dyDescent="0.25">
      <c r="A241" t="s">
        <v>490</v>
      </c>
      <c r="B241" t="s">
        <v>483</v>
      </c>
      <c r="C241" t="str">
        <f>+_xlfn.XLOOKUP(B241,TablaDatos[COD],TablaDatos[ENTIDAD],"No",0)</f>
        <v>0104-01 SECRETARÍA GENERAL</v>
      </c>
      <c r="D241" t="s">
        <v>38</v>
      </c>
      <c r="E241" t="s">
        <v>1727</v>
      </c>
      <c r="F241" t="s">
        <v>1728</v>
      </c>
      <c r="G241" s="7">
        <v>44062764</v>
      </c>
    </row>
    <row r="242" spans="1:7" x14ac:dyDescent="0.25">
      <c r="A242" t="s">
        <v>490</v>
      </c>
      <c r="B242" t="s">
        <v>483</v>
      </c>
      <c r="C242" t="str">
        <f>+_xlfn.XLOOKUP(B242,TablaDatos[COD],TablaDatos[ENTIDAD],"No",0)</f>
        <v>0104-01 SECRETARÍA GENERAL</v>
      </c>
      <c r="D242" t="s">
        <v>38</v>
      </c>
      <c r="E242" t="s">
        <v>1729</v>
      </c>
      <c r="F242" t="s">
        <v>1730</v>
      </c>
      <c r="G242" s="7">
        <v>42909402</v>
      </c>
    </row>
    <row r="243" spans="1:7" x14ac:dyDescent="0.25">
      <c r="A243" t="s">
        <v>490</v>
      </c>
      <c r="B243" t="s">
        <v>483</v>
      </c>
      <c r="C243" t="str">
        <f>+_xlfn.XLOOKUP(B243,TablaDatos[COD],TablaDatos[ENTIDAD],"No",0)</f>
        <v>0104-01 SECRETARÍA GENERAL</v>
      </c>
      <c r="D243" t="s">
        <v>38</v>
      </c>
      <c r="E243" t="s">
        <v>1731</v>
      </c>
      <c r="F243" t="s">
        <v>1732</v>
      </c>
      <c r="G243" s="7">
        <v>376280990</v>
      </c>
    </row>
    <row r="244" spans="1:7" x14ac:dyDescent="0.25">
      <c r="A244" t="s">
        <v>490</v>
      </c>
      <c r="B244" t="s">
        <v>483</v>
      </c>
      <c r="C244" t="str">
        <f>+_xlfn.XLOOKUP(B244,TablaDatos[COD],TablaDatos[ENTIDAD],"No",0)</f>
        <v>0104-01 SECRETARÍA GENERAL</v>
      </c>
      <c r="D244" t="s">
        <v>38</v>
      </c>
      <c r="E244" t="s">
        <v>1733</v>
      </c>
      <c r="F244" t="s">
        <v>1734</v>
      </c>
      <c r="G244" s="7">
        <v>2329480</v>
      </c>
    </row>
    <row r="245" spans="1:7" x14ac:dyDescent="0.25">
      <c r="A245" t="s">
        <v>490</v>
      </c>
      <c r="B245" t="s">
        <v>483</v>
      </c>
      <c r="C245" t="str">
        <f>+_xlfn.XLOOKUP(B245,TablaDatos[COD],TablaDatos[ENTIDAD],"No",0)</f>
        <v>0104-01 SECRETARÍA GENERAL</v>
      </c>
      <c r="D245" t="s">
        <v>38</v>
      </c>
      <c r="E245" t="s">
        <v>1796</v>
      </c>
      <c r="F245" t="s">
        <v>1797</v>
      </c>
      <c r="G245" s="7">
        <v>2908033</v>
      </c>
    </row>
    <row r="246" spans="1:7" x14ac:dyDescent="0.25">
      <c r="A246" t="s">
        <v>490</v>
      </c>
      <c r="B246" t="s">
        <v>483</v>
      </c>
      <c r="C246" t="str">
        <f>+_xlfn.XLOOKUP(B246,TablaDatos[COD],TablaDatos[ENTIDAD],"No",0)</f>
        <v>0104-01 SECRETARÍA GENERAL</v>
      </c>
      <c r="D246" t="s">
        <v>38</v>
      </c>
      <c r="E246" t="s">
        <v>1798</v>
      </c>
      <c r="F246" t="s">
        <v>1734</v>
      </c>
      <c r="G246" s="7">
        <v>43432513</v>
      </c>
    </row>
    <row r="247" spans="1:7" x14ac:dyDescent="0.25">
      <c r="A247" t="s">
        <v>492</v>
      </c>
      <c r="B247" t="s">
        <v>483</v>
      </c>
      <c r="C247" t="str">
        <f>+_xlfn.XLOOKUP(B247,TablaDatos[COD],TablaDatos[ENTIDAD],"No",0)</f>
        <v>0104-01 SECRETARÍA GENERAL</v>
      </c>
      <c r="D247" t="s">
        <v>42</v>
      </c>
      <c r="E247" t="s">
        <v>1799</v>
      </c>
      <c r="F247" t="s">
        <v>1800</v>
      </c>
      <c r="G247" s="7">
        <v>10379006</v>
      </c>
    </row>
    <row r="248" spans="1:7" x14ac:dyDescent="0.25">
      <c r="A248" t="s">
        <v>492</v>
      </c>
      <c r="B248" t="s">
        <v>483</v>
      </c>
      <c r="C248" t="str">
        <f>+_xlfn.XLOOKUP(B248,TablaDatos[COD],TablaDatos[ENTIDAD],"No",0)</f>
        <v>0104-01 SECRETARÍA GENERAL</v>
      </c>
      <c r="D248" t="s">
        <v>42</v>
      </c>
      <c r="E248" t="s">
        <v>1737</v>
      </c>
      <c r="F248" t="s">
        <v>1738</v>
      </c>
      <c r="G248" s="7">
        <v>0</v>
      </c>
    </row>
    <row r="249" spans="1:7" x14ac:dyDescent="0.25">
      <c r="A249" t="s">
        <v>492</v>
      </c>
      <c r="B249" t="s">
        <v>483</v>
      </c>
      <c r="C249" t="str">
        <f>+_xlfn.XLOOKUP(B249,TablaDatos[COD],TablaDatos[ENTIDAD],"No",0)</f>
        <v>0104-01 SECRETARÍA GENERAL</v>
      </c>
      <c r="D249" t="s">
        <v>42</v>
      </c>
      <c r="E249" t="s">
        <v>1760</v>
      </c>
      <c r="F249" t="s">
        <v>1761</v>
      </c>
      <c r="G249" s="7">
        <v>502050</v>
      </c>
    </row>
    <row r="250" spans="1:7" x14ac:dyDescent="0.25">
      <c r="A250" t="s">
        <v>493</v>
      </c>
      <c r="B250" t="s">
        <v>483</v>
      </c>
      <c r="C250" t="str">
        <f>+_xlfn.XLOOKUP(B250,TablaDatos[COD],TablaDatos[ENTIDAD],"No",0)</f>
        <v>0104-01 SECRETARÍA GENERAL</v>
      </c>
      <c r="D250" t="s">
        <v>44</v>
      </c>
      <c r="E250" t="s">
        <v>1801</v>
      </c>
      <c r="F250" t="s">
        <v>1802</v>
      </c>
      <c r="G250" s="7">
        <v>509999835</v>
      </c>
    </row>
    <row r="251" spans="1:7" x14ac:dyDescent="0.25">
      <c r="A251" t="s">
        <v>493</v>
      </c>
      <c r="B251" t="s">
        <v>483</v>
      </c>
      <c r="C251" t="str">
        <f>+_xlfn.XLOOKUP(B251,TablaDatos[COD],TablaDatos[ENTIDAD],"No",0)</f>
        <v>0104-01 SECRETARÍA GENERAL</v>
      </c>
      <c r="D251" t="s">
        <v>44</v>
      </c>
      <c r="E251" t="s">
        <v>1803</v>
      </c>
      <c r="F251" t="s">
        <v>1785</v>
      </c>
      <c r="G251" s="7">
        <v>1053712954</v>
      </c>
    </row>
    <row r="252" spans="1:7" x14ac:dyDescent="0.25">
      <c r="A252" t="s">
        <v>495</v>
      </c>
      <c r="B252" t="s">
        <v>483</v>
      </c>
      <c r="C252" t="str">
        <f>+_xlfn.XLOOKUP(B252,TablaDatos[COD],TablaDatos[ENTIDAD],"No",0)</f>
        <v>0104-01 SECRETARÍA GENERAL</v>
      </c>
      <c r="D252" t="s">
        <v>47</v>
      </c>
      <c r="E252" t="s">
        <v>1804</v>
      </c>
      <c r="F252" t="s">
        <v>1805</v>
      </c>
      <c r="G252" s="7">
        <v>0</v>
      </c>
    </row>
    <row r="253" spans="1:7" x14ac:dyDescent="0.25">
      <c r="A253" t="s">
        <v>496</v>
      </c>
      <c r="B253" t="s">
        <v>483</v>
      </c>
      <c r="C253" t="str">
        <f>+_xlfn.XLOOKUP(B253,TablaDatos[COD],TablaDatos[ENTIDAD],"No",0)</f>
        <v>0104-01 SECRETARÍA GENERAL</v>
      </c>
      <c r="D253" t="s">
        <v>49</v>
      </c>
      <c r="E253" t="s">
        <v>1768</v>
      </c>
      <c r="F253" t="s">
        <v>1769</v>
      </c>
      <c r="G253" s="7">
        <v>0</v>
      </c>
    </row>
    <row r="254" spans="1:7" x14ac:dyDescent="0.25">
      <c r="A254" t="s">
        <v>496</v>
      </c>
      <c r="B254" t="s">
        <v>483</v>
      </c>
      <c r="C254" t="str">
        <f>+_xlfn.XLOOKUP(B254,TablaDatos[COD],TablaDatos[ENTIDAD],"No",0)</f>
        <v>0104-01 SECRETARÍA GENERAL</v>
      </c>
      <c r="D254" t="s">
        <v>49</v>
      </c>
      <c r="E254" t="s">
        <v>1749</v>
      </c>
      <c r="F254" t="s">
        <v>1750</v>
      </c>
      <c r="G254" s="7">
        <v>170800</v>
      </c>
    </row>
    <row r="255" spans="1:7" x14ac:dyDescent="0.25">
      <c r="A255" t="s">
        <v>497</v>
      </c>
      <c r="B255" t="s">
        <v>483</v>
      </c>
      <c r="C255" t="str">
        <f>+_xlfn.XLOOKUP(B255,TablaDatos[COD],TablaDatos[ENTIDAD],"No",0)</f>
        <v>0104-01 SECRETARÍA GENERAL</v>
      </c>
      <c r="D255" t="s">
        <v>51</v>
      </c>
      <c r="E255" t="s">
        <v>1739</v>
      </c>
      <c r="F255" t="s">
        <v>1740</v>
      </c>
      <c r="G255" s="7">
        <v>1715800929</v>
      </c>
    </row>
    <row r="256" spans="1:7" x14ac:dyDescent="0.25">
      <c r="A256" t="s">
        <v>497</v>
      </c>
      <c r="B256" t="s">
        <v>483</v>
      </c>
      <c r="C256" t="str">
        <f>+_xlfn.XLOOKUP(B256,TablaDatos[COD],TablaDatos[ENTIDAD],"No",0)</f>
        <v>0104-01 SECRETARÍA GENERAL</v>
      </c>
      <c r="D256" t="s">
        <v>51</v>
      </c>
      <c r="E256" t="s">
        <v>1752</v>
      </c>
      <c r="F256" t="s">
        <v>1753</v>
      </c>
      <c r="G256" s="7">
        <v>3673110</v>
      </c>
    </row>
    <row r="257" spans="1:7" x14ac:dyDescent="0.25">
      <c r="A257" t="s">
        <v>497</v>
      </c>
      <c r="B257" t="s">
        <v>483</v>
      </c>
      <c r="C257" t="str">
        <f>+_xlfn.XLOOKUP(B257,TablaDatos[COD],TablaDatos[ENTIDAD],"No",0)</f>
        <v>0104-01 SECRETARÍA GENERAL</v>
      </c>
      <c r="D257" t="s">
        <v>51</v>
      </c>
      <c r="E257" t="s">
        <v>1741</v>
      </c>
      <c r="F257" t="s">
        <v>1742</v>
      </c>
      <c r="G257" s="7">
        <v>112792168</v>
      </c>
    </row>
    <row r="258" spans="1:7" x14ac:dyDescent="0.25">
      <c r="A258" t="s">
        <v>497</v>
      </c>
      <c r="B258" t="s">
        <v>483</v>
      </c>
      <c r="C258" t="str">
        <f>+_xlfn.XLOOKUP(B258,TablaDatos[COD],TablaDatos[ENTIDAD],"No",0)</f>
        <v>0104-01 SECRETARÍA GENERAL</v>
      </c>
      <c r="D258" t="s">
        <v>51</v>
      </c>
      <c r="E258" t="s">
        <v>1743</v>
      </c>
      <c r="F258" t="s">
        <v>1744</v>
      </c>
      <c r="G258" s="7">
        <v>115674107</v>
      </c>
    </row>
    <row r="259" spans="1:7" x14ac:dyDescent="0.25">
      <c r="A259" t="s">
        <v>497</v>
      </c>
      <c r="B259" t="s">
        <v>483</v>
      </c>
      <c r="C259" t="str">
        <f>+_xlfn.XLOOKUP(B259,TablaDatos[COD],TablaDatos[ENTIDAD],"No",0)</f>
        <v>0104-01 SECRETARÍA GENERAL</v>
      </c>
      <c r="D259" t="s">
        <v>51</v>
      </c>
      <c r="E259" t="s">
        <v>1806</v>
      </c>
      <c r="F259" t="s">
        <v>1807</v>
      </c>
      <c r="G259" s="7">
        <v>125453274</v>
      </c>
    </row>
    <row r="260" spans="1:7" x14ac:dyDescent="0.25">
      <c r="A260" t="s">
        <v>500</v>
      </c>
      <c r="B260" t="s">
        <v>483</v>
      </c>
      <c r="C260" t="str">
        <f>+_xlfn.XLOOKUP(B260,TablaDatos[COD],TablaDatos[ENTIDAD],"No",0)</f>
        <v>0104-01 SECRETARÍA GENERAL</v>
      </c>
      <c r="D260" t="s">
        <v>56</v>
      </c>
      <c r="E260" t="s">
        <v>1808</v>
      </c>
      <c r="F260" t="s">
        <v>1809</v>
      </c>
      <c r="G260" s="7">
        <v>238096603</v>
      </c>
    </row>
    <row r="261" spans="1:7" x14ac:dyDescent="0.25">
      <c r="A261" t="s">
        <v>500</v>
      </c>
      <c r="B261" t="s">
        <v>483</v>
      </c>
      <c r="C261" t="str">
        <f>+_xlfn.XLOOKUP(B261,TablaDatos[COD],TablaDatos[ENTIDAD],"No",0)</f>
        <v>0104-01 SECRETARÍA GENERAL</v>
      </c>
      <c r="D261" t="s">
        <v>56</v>
      </c>
      <c r="E261" t="s">
        <v>1790</v>
      </c>
      <c r="F261" t="s">
        <v>1791</v>
      </c>
      <c r="G261" s="7">
        <v>212746013</v>
      </c>
    </row>
    <row r="262" spans="1:7" x14ac:dyDescent="0.25">
      <c r="A262" t="s">
        <v>500</v>
      </c>
      <c r="B262" t="s">
        <v>483</v>
      </c>
      <c r="C262" t="str">
        <f>+_xlfn.XLOOKUP(B262,TablaDatos[COD],TablaDatos[ENTIDAD],"No",0)</f>
        <v>0104-01 SECRETARÍA GENERAL</v>
      </c>
      <c r="D262" t="s">
        <v>56</v>
      </c>
      <c r="E262" t="s">
        <v>1810</v>
      </c>
      <c r="F262" t="s">
        <v>1811</v>
      </c>
      <c r="G262" s="7">
        <v>22782501</v>
      </c>
    </row>
    <row r="263" spans="1:7" x14ac:dyDescent="0.25">
      <c r="A263" t="s">
        <v>500</v>
      </c>
      <c r="B263" t="s">
        <v>483</v>
      </c>
      <c r="C263" t="str">
        <f>+_xlfn.XLOOKUP(B263,TablaDatos[COD],TablaDatos[ENTIDAD],"No",0)</f>
        <v>0104-01 SECRETARÍA GENERAL</v>
      </c>
      <c r="D263" t="s">
        <v>56</v>
      </c>
      <c r="E263" t="s">
        <v>1812</v>
      </c>
      <c r="F263" t="s">
        <v>1809</v>
      </c>
      <c r="G263" s="7">
        <v>41727772</v>
      </c>
    </row>
    <row r="264" spans="1:7" x14ac:dyDescent="0.25">
      <c r="A264" t="s">
        <v>501</v>
      </c>
      <c r="B264" t="s">
        <v>483</v>
      </c>
      <c r="C264" t="str">
        <f>+_xlfn.XLOOKUP(B264,TablaDatos[COD],TablaDatos[ENTIDAD],"No",0)</f>
        <v>0104-01 SECRETARÍA GENERAL</v>
      </c>
      <c r="D264" t="s">
        <v>58</v>
      </c>
      <c r="E264" t="s">
        <v>1770</v>
      </c>
      <c r="F264" t="s">
        <v>1771</v>
      </c>
      <c r="G264" s="7">
        <v>469968256</v>
      </c>
    </row>
    <row r="265" spans="1:7" x14ac:dyDescent="0.25">
      <c r="A265" t="s">
        <v>501</v>
      </c>
      <c r="B265" t="s">
        <v>483</v>
      </c>
      <c r="C265" t="str">
        <f>+_xlfn.XLOOKUP(B265,TablaDatos[COD],TablaDatos[ENTIDAD],"No",0)</f>
        <v>0104-01 SECRETARÍA GENERAL</v>
      </c>
      <c r="D265" t="s">
        <v>58</v>
      </c>
      <c r="E265" t="s">
        <v>1813</v>
      </c>
      <c r="F265" t="s">
        <v>1771</v>
      </c>
      <c r="G265" s="7">
        <v>13988048</v>
      </c>
    </row>
    <row r="266" spans="1:7" x14ac:dyDescent="0.25">
      <c r="A266" t="s">
        <v>499</v>
      </c>
      <c r="B266" t="s">
        <v>483</v>
      </c>
      <c r="C266" t="str">
        <f>+_xlfn.XLOOKUP(B266,TablaDatos[COD],TablaDatos[ENTIDAD],"No",0)</f>
        <v>0104-01 SECRETARÍA GENERAL</v>
      </c>
      <c r="D266" t="s">
        <v>54</v>
      </c>
      <c r="E266" t="s">
        <v>1772</v>
      </c>
      <c r="F266" t="s">
        <v>1773</v>
      </c>
      <c r="G266" s="7">
        <v>384635311</v>
      </c>
    </row>
    <row r="267" spans="1:7" x14ac:dyDescent="0.25">
      <c r="A267" t="s">
        <v>499</v>
      </c>
      <c r="B267" t="s">
        <v>483</v>
      </c>
      <c r="C267" t="str">
        <f>+_xlfn.XLOOKUP(B267,TablaDatos[COD],TablaDatos[ENTIDAD],"No",0)</f>
        <v>0104-01 SECRETARÍA GENERAL</v>
      </c>
      <c r="D267" t="s">
        <v>54</v>
      </c>
      <c r="E267" t="s">
        <v>1814</v>
      </c>
      <c r="F267" t="s">
        <v>1773</v>
      </c>
      <c r="G267" s="7">
        <v>9654684</v>
      </c>
    </row>
    <row r="268" spans="1:7" x14ac:dyDescent="0.25">
      <c r="A268" t="s">
        <v>502</v>
      </c>
      <c r="B268" t="s">
        <v>503</v>
      </c>
      <c r="C268" t="str">
        <f>+_xlfn.XLOOKUP(B268,TablaDatos[COD],TablaDatos[ENTIDAD],"No",0)</f>
        <v>0105-01 VEEDURIA</v>
      </c>
      <c r="D268" t="s">
        <v>26</v>
      </c>
      <c r="E268" t="s">
        <v>1774</v>
      </c>
      <c r="F268" t="s">
        <v>1775</v>
      </c>
      <c r="G268" s="7">
        <v>0</v>
      </c>
    </row>
    <row r="269" spans="1:7" x14ac:dyDescent="0.25">
      <c r="A269" t="s">
        <v>505</v>
      </c>
      <c r="B269" t="s">
        <v>503</v>
      </c>
      <c r="C269" t="str">
        <f>+_xlfn.XLOOKUP(B269,TablaDatos[COD],TablaDatos[ENTIDAD],"No",0)</f>
        <v>0105-01 VEEDURIA</v>
      </c>
      <c r="D269" t="s">
        <v>28</v>
      </c>
      <c r="E269" t="s">
        <v>1776</v>
      </c>
      <c r="F269" t="s">
        <v>1777</v>
      </c>
      <c r="G269" s="7">
        <v>130789000</v>
      </c>
    </row>
    <row r="270" spans="1:7" x14ac:dyDescent="0.25">
      <c r="A270" t="s">
        <v>506</v>
      </c>
      <c r="B270" t="s">
        <v>503</v>
      </c>
      <c r="C270" t="str">
        <f>+_xlfn.XLOOKUP(B270,TablaDatos[COD],TablaDatos[ENTIDAD],"No",0)</f>
        <v>0105-01 VEEDURIA</v>
      </c>
      <c r="D270" t="s">
        <v>30</v>
      </c>
      <c r="E270" t="s">
        <v>1815</v>
      </c>
      <c r="F270" t="s">
        <v>1816</v>
      </c>
      <c r="G270" s="7">
        <v>301647666</v>
      </c>
    </row>
    <row r="271" spans="1:7" x14ac:dyDescent="0.25">
      <c r="A271" t="s">
        <v>507</v>
      </c>
      <c r="B271" t="s">
        <v>503</v>
      </c>
      <c r="C271" t="str">
        <f>+_xlfn.XLOOKUP(B271,TablaDatos[COD],TablaDatos[ENTIDAD],"No",0)</f>
        <v>0105-01 VEEDURIA</v>
      </c>
      <c r="D271" t="s">
        <v>32</v>
      </c>
      <c r="E271" t="s">
        <v>1766</v>
      </c>
      <c r="F271" t="s">
        <v>1767</v>
      </c>
      <c r="G271" s="7">
        <v>0</v>
      </c>
    </row>
    <row r="272" spans="1:7" x14ac:dyDescent="0.25">
      <c r="A272" t="s">
        <v>507</v>
      </c>
      <c r="B272" t="s">
        <v>503</v>
      </c>
      <c r="C272" t="str">
        <f>+_xlfn.XLOOKUP(B272,TablaDatos[COD],TablaDatos[ENTIDAD],"No",0)</f>
        <v>0105-01 VEEDURIA</v>
      </c>
      <c r="D272" t="s">
        <v>32</v>
      </c>
      <c r="E272" t="s">
        <v>1778</v>
      </c>
      <c r="F272" t="s">
        <v>1779</v>
      </c>
      <c r="G272" s="7">
        <v>0</v>
      </c>
    </row>
    <row r="273" spans="1:7" x14ac:dyDescent="0.25">
      <c r="A273" t="s">
        <v>509</v>
      </c>
      <c r="B273" t="s">
        <v>503</v>
      </c>
      <c r="C273" t="str">
        <f>+_xlfn.XLOOKUP(B273,TablaDatos[COD],TablaDatos[ENTIDAD],"No",0)</f>
        <v>0105-01 VEEDURIA</v>
      </c>
      <c r="D273" t="s">
        <v>36</v>
      </c>
      <c r="E273" t="s">
        <v>1725</v>
      </c>
      <c r="F273" t="s">
        <v>1726</v>
      </c>
      <c r="G273" s="7">
        <v>2302082</v>
      </c>
    </row>
    <row r="274" spans="1:7" x14ac:dyDescent="0.25">
      <c r="A274" t="s">
        <v>510</v>
      </c>
      <c r="B274" t="s">
        <v>503</v>
      </c>
      <c r="C274" t="str">
        <f>+_xlfn.XLOOKUP(B274,TablaDatos[COD],TablaDatos[ENTIDAD],"No",0)</f>
        <v>0105-01 VEEDURIA</v>
      </c>
      <c r="D274" t="s">
        <v>38</v>
      </c>
      <c r="E274" t="s">
        <v>1727</v>
      </c>
      <c r="F274" t="s">
        <v>1728</v>
      </c>
      <c r="G274" s="7">
        <v>59774758</v>
      </c>
    </row>
    <row r="275" spans="1:7" x14ac:dyDescent="0.25">
      <c r="A275" t="s">
        <v>510</v>
      </c>
      <c r="B275" t="s">
        <v>503</v>
      </c>
      <c r="C275" t="str">
        <f>+_xlfn.XLOOKUP(B275,TablaDatos[COD],TablaDatos[ENTIDAD],"No",0)</f>
        <v>0105-01 VEEDURIA</v>
      </c>
      <c r="D275" t="s">
        <v>38</v>
      </c>
      <c r="E275" t="s">
        <v>1733</v>
      </c>
      <c r="F275" t="s">
        <v>1734</v>
      </c>
      <c r="G275" s="7">
        <v>18200000</v>
      </c>
    </row>
    <row r="276" spans="1:7" x14ac:dyDescent="0.25">
      <c r="A276" t="s">
        <v>512</v>
      </c>
      <c r="B276" t="s">
        <v>503</v>
      </c>
      <c r="C276" t="str">
        <f>+_xlfn.XLOOKUP(B276,TablaDatos[COD],TablaDatos[ENTIDAD],"No",0)</f>
        <v>0105-01 VEEDURIA</v>
      </c>
      <c r="D276" t="s">
        <v>42</v>
      </c>
      <c r="E276" t="s">
        <v>1737</v>
      </c>
      <c r="F276" t="s">
        <v>1738</v>
      </c>
      <c r="G276" s="7">
        <v>0</v>
      </c>
    </row>
    <row r="277" spans="1:7" x14ac:dyDescent="0.25">
      <c r="A277" t="s">
        <v>513</v>
      </c>
      <c r="B277" t="s">
        <v>503</v>
      </c>
      <c r="C277" t="str">
        <f>+_xlfn.XLOOKUP(B277,TablaDatos[COD],TablaDatos[ENTIDAD],"No",0)</f>
        <v>0105-01 VEEDURIA</v>
      </c>
      <c r="D277" t="s">
        <v>44</v>
      </c>
      <c r="E277" t="s">
        <v>1784</v>
      </c>
      <c r="F277" t="s">
        <v>1785</v>
      </c>
      <c r="G277" s="7">
        <v>113746666</v>
      </c>
    </row>
    <row r="278" spans="1:7" x14ac:dyDescent="0.25">
      <c r="A278" t="s">
        <v>515</v>
      </c>
      <c r="B278" t="s">
        <v>503</v>
      </c>
      <c r="C278" t="str">
        <f>+_xlfn.XLOOKUP(B278,TablaDatos[COD],TablaDatos[ENTIDAD],"No",0)</f>
        <v>0105-01 VEEDURIA</v>
      </c>
      <c r="D278" t="s">
        <v>47</v>
      </c>
      <c r="E278" t="s">
        <v>1762</v>
      </c>
      <c r="F278" t="s">
        <v>1763</v>
      </c>
      <c r="G278" s="7">
        <v>112087563</v>
      </c>
    </row>
    <row r="279" spans="1:7" x14ac:dyDescent="0.25">
      <c r="A279" t="s">
        <v>516</v>
      </c>
      <c r="B279" t="s">
        <v>503</v>
      </c>
      <c r="C279" t="str">
        <f>+_xlfn.XLOOKUP(B279,TablaDatos[COD],TablaDatos[ENTIDAD],"No",0)</f>
        <v>0105-01 VEEDURIA</v>
      </c>
      <c r="D279" t="s">
        <v>49</v>
      </c>
      <c r="E279" t="s">
        <v>1749</v>
      </c>
      <c r="F279" t="s">
        <v>1750</v>
      </c>
      <c r="G279" s="7">
        <v>0</v>
      </c>
    </row>
    <row r="280" spans="1:7" x14ac:dyDescent="0.25">
      <c r="A280" t="s">
        <v>517</v>
      </c>
      <c r="B280" t="s">
        <v>503</v>
      </c>
      <c r="C280" t="str">
        <f>+_xlfn.XLOOKUP(B280,TablaDatos[COD],TablaDatos[ENTIDAD],"No",0)</f>
        <v>0105-01 VEEDURIA</v>
      </c>
      <c r="D280" t="s">
        <v>51</v>
      </c>
      <c r="E280" t="s">
        <v>1739</v>
      </c>
      <c r="F280" t="s">
        <v>1740</v>
      </c>
      <c r="G280" s="7">
        <v>44745084</v>
      </c>
    </row>
    <row r="281" spans="1:7" x14ac:dyDescent="0.25">
      <c r="A281" t="s">
        <v>517</v>
      </c>
      <c r="B281" t="s">
        <v>503</v>
      </c>
      <c r="C281" t="str">
        <f>+_xlfn.XLOOKUP(B281,TablaDatos[COD],TablaDatos[ENTIDAD],"No",0)</f>
        <v>0105-01 VEEDURIA</v>
      </c>
      <c r="D281" t="s">
        <v>51</v>
      </c>
      <c r="E281" t="s">
        <v>1741</v>
      </c>
      <c r="F281" t="s">
        <v>1742</v>
      </c>
      <c r="G281" s="7">
        <v>5519343</v>
      </c>
    </row>
    <row r="282" spans="1:7" x14ac:dyDescent="0.25">
      <c r="A282" t="s">
        <v>517</v>
      </c>
      <c r="B282" t="s">
        <v>503</v>
      </c>
      <c r="C282" t="str">
        <f>+_xlfn.XLOOKUP(B282,TablaDatos[COD],TablaDatos[ENTIDAD],"No",0)</f>
        <v>0105-01 VEEDURIA</v>
      </c>
      <c r="D282" t="s">
        <v>51</v>
      </c>
      <c r="E282" t="s">
        <v>1743</v>
      </c>
      <c r="F282" t="s">
        <v>1744</v>
      </c>
      <c r="G282" s="7">
        <v>1127012</v>
      </c>
    </row>
    <row r="283" spans="1:7" x14ac:dyDescent="0.25">
      <c r="A283" t="s">
        <v>517</v>
      </c>
      <c r="B283" t="s">
        <v>503</v>
      </c>
      <c r="C283" t="str">
        <f>+_xlfn.XLOOKUP(B283,TablaDatos[COD],TablaDatos[ENTIDAD],"No",0)</f>
        <v>0105-01 VEEDURIA</v>
      </c>
      <c r="D283" t="s">
        <v>51</v>
      </c>
      <c r="E283" t="s">
        <v>1745</v>
      </c>
      <c r="F283" t="s">
        <v>1746</v>
      </c>
      <c r="G283" s="7">
        <v>2077416</v>
      </c>
    </row>
    <row r="284" spans="1:7" x14ac:dyDescent="0.25">
      <c r="A284" t="s">
        <v>520</v>
      </c>
      <c r="B284" t="s">
        <v>503</v>
      </c>
      <c r="C284" t="str">
        <f>+_xlfn.XLOOKUP(B284,TablaDatos[COD],TablaDatos[ENTIDAD],"No",0)</f>
        <v>0105-01 VEEDURIA</v>
      </c>
      <c r="D284" t="s">
        <v>56</v>
      </c>
      <c r="E284" t="s">
        <v>1790</v>
      </c>
      <c r="F284" t="s">
        <v>1791</v>
      </c>
      <c r="G284" s="7">
        <v>13153589</v>
      </c>
    </row>
    <row r="285" spans="1:7" x14ac:dyDescent="0.25">
      <c r="A285" t="s">
        <v>521</v>
      </c>
      <c r="B285" t="s">
        <v>503</v>
      </c>
      <c r="C285" t="str">
        <f>+_xlfn.XLOOKUP(B285,TablaDatos[COD],TablaDatos[ENTIDAD],"No",0)</f>
        <v>0105-01 VEEDURIA</v>
      </c>
      <c r="D285" t="s">
        <v>58</v>
      </c>
      <c r="E285" t="s">
        <v>1770</v>
      </c>
      <c r="F285" t="s">
        <v>1771</v>
      </c>
      <c r="G285" s="7">
        <v>125467111</v>
      </c>
    </row>
    <row r="286" spans="1:7" x14ac:dyDescent="0.25">
      <c r="A286" t="s">
        <v>519</v>
      </c>
      <c r="B286" t="s">
        <v>503</v>
      </c>
      <c r="C286" t="str">
        <f>+_xlfn.XLOOKUP(B286,TablaDatos[COD],TablaDatos[ENTIDAD],"No",0)</f>
        <v>0105-01 VEEDURIA</v>
      </c>
      <c r="D286" t="s">
        <v>54</v>
      </c>
      <c r="E286" t="s">
        <v>1772</v>
      </c>
      <c r="F286" t="s">
        <v>1773</v>
      </c>
      <c r="G286" s="7">
        <v>78820928</v>
      </c>
    </row>
    <row r="287" spans="1:7" x14ac:dyDescent="0.25">
      <c r="A287" t="s">
        <v>522</v>
      </c>
      <c r="B287" t="s">
        <v>523</v>
      </c>
      <c r="C287" t="str">
        <f>+_xlfn.XLOOKUP(B287,TablaDatos[COD],TablaDatos[ENTIDAD],"No",0)</f>
        <v>0110-01 SDG</v>
      </c>
      <c r="D287" t="s">
        <v>26</v>
      </c>
      <c r="E287" t="s">
        <v>1774</v>
      </c>
      <c r="F287" t="s">
        <v>1775</v>
      </c>
      <c r="G287" s="7">
        <v>1499683988</v>
      </c>
    </row>
    <row r="288" spans="1:7" x14ac:dyDescent="0.25">
      <c r="A288" t="s">
        <v>526</v>
      </c>
      <c r="B288" t="s">
        <v>523</v>
      </c>
      <c r="C288" t="str">
        <f>+_xlfn.XLOOKUP(B288,TablaDatos[COD],TablaDatos[ENTIDAD],"No",0)</f>
        <v>0110-01 SDG</v>
      </c>
      <c r="D288" t="s">
        <v>30</v>
      </c>
      <c r="E288" t="s">
        <v>1792</v>
      </c>
      <c r="F288" t="s">
        <v>1793</v>
      </c>
      <c r="G288" s="7">
        <v>188584500</v>
      </c>
    </row>
    <row r="289" spans="1:7" x14ac:dyDescent="0.25">
      <c r="A289" t="s">
        <v>527</v>
      </c>
      <c r="B289" t="s">
        <v>523</v>
      </c>
      <c r="C289" t="str">
        <f>+_xlfn.XLOOKUP(B289,TablaDatos[COD],TablaDatos[ENTIDAD],"No",0)</f>
        <v>0110-01 SDG</v>
      </c>
      <c r="D289" t="s">
        <v>32</v>
      </c>
      <c r="E289" t="s">
        <v>1778</v>
      </c>
      <c r="F289" t="s">
        <v>1779</v>
      </c>
      <c r="G289" s="7">
        <v>190000000</v>
      </c>
    </row>
    <row r="290" spans="1:7" x14ac:dyDescent="0.25">
      <c r="A290" t="s">
        <v>527</v>
      </c>
      <c r="B290" t="s">
        <v>523</v>
      </c>
      <c r="C290" t="str">
        <f>+_xlfn.XLOOKUP(B290,TablaDatos[COD],TablaDatos[ENTIDAD],"No",0)</f>
        <v>0110-01 SDG</v>
      </c>
      <c r="D290" t="s">
        <v>32</v>
      </c>
      <c r="E290" t="s">
        <v>1817</v>
      </c>
      <c r="F290" t="s">
        <v>1779</v>
      </c>
      <c r="G290" s="7">
        <v>1880010052</v>
      </c>
    </row>
    <row r="291" spans="1:7" x14ac:dyDescent="0.25">
      <c r="A291" t="s">
        <v>529</v>
      </c>
      <c r="B291" t="s">
        <v>523</v>
      </c>
      <c r="C291" t="str">
        <f>+_xlfn.XLOOKUP(B291,TablaDatos[COD],TablaDatos[ENTIDAD],"No",0)</f>
        <v>0110-01 SDG</v>
      </c>
      <c r="D291" t="s">
        <v>36</v>
      </c>
      <c r="E291" t="s">
        <v>1725</v>
      </c>
      <c r="F291" t="s">
        <v>1726</v>
      </c>
      <c r="G291" s="7">
        <v>66323960</v>
      </c>
    </row>
    <row r="292" spans="1:7" x14ac:dyDescent="0.25">
      <c r="A292" t="s">
        <v>529</v>
      </c>
      <c r="B292" t="s">
        <v>523</v>
      </c>
      <c r="C292" t="str">
        <f>+_xlfn.XLOOKUP(B292,TablaDatos[COD],TablaDatos[ENTIDAD],"No",0)</f>
        <v>0110-01 SDG</v>
      </c>
      <c r="D292" t="s">
        <v>36</v>
      </c>
      <c r="E292" t="s">
        <v>1754</v>
      </c>
      <c r="F292" t="s">
        <v>1755</v>
      </c>
      <c r="G292" s="7">
        <v>5790313</v>
      </c>
    </row>
    <row r="293" spans="1:7" x14ac:dyDescent="0.25">
      <c r="A293" t="s">
        <v>530</v>
      </c>
      <c r="B293" t="s">
        <v>523</v>
      </c>
      <c r="C293" t="str">
        <f>+_xlfn.XLOOKUP(B293,TablaDatos[COD],TablaDatos[ENTIDAD],"No",0)</f>
        <v>0110-01 SDG</v>
      </c>
      <c r="D293" t="s">
        <v>38</v>
      </c>
      <c r="E293" t="s">
        <v>1727</v>
      </c>
      <c r="F293" t="s">
        <v>1728</v>
      </c>
      <c r="G293" s="7">
        <v>113150198</v>
      </c>
    </row>
    <row r="294" spans="1:7" x14ac:dyDescent="0.25">
      <c r="A294" t="s">
        <v>530</v>
      </c>
      <c r="B294" t="s">
        <v>523</v>
      </c>
      <c r="C294" t="str">
        <f>+_xlfn.XLOOKUP(B294,TablaDatos[COD],TablaDatos[ENTIDAD],"No",0)</f>
        <v>0110-01 SDG</v>
      </c>
      <c r="D294" t="s">
        <v>38</v>
      </c>
      <c r="E294" t="s">
        <v>1729</v>
      </c>
      <c r="F294" t="s">
        <v>1730</v>
      </c>
      <c r="G294" s="7">
        <v>26880519</v>
      </c>
    </row>
    <row r="295" spans="1:7" x14ac:dyDescent="0.25">
      <c r="A295" t="s">
        <v>530</v>
      </c>
      <c r="B295" t="s">
        <v>523</v>
      </c>
      <c r="C295" t="str">
        <f>+_xlfn.XLOOKUP(B295,TablaDatos[COD],TablaDatos[ENTIDAD],"No",0)</f>
        <v>0110-01 SDG</v>
      </c>
      <c r="D295" t="s">
        <v>38</v>
      </c>
      <c r="E295" t="s">
        <v>1756</v>
      </c>
      <c r="F295" t="s">
        <v>1757</v>
      </c>
      <c r="G295" s="7">
        <v>48000000</v>
      </c>
    </row>
    <row r="296" spans="1:7" x14ac:dyDescent="0.25">
      <c r="A296" t="s">
        <v>530</v>
      </c>
      <c r="B296" t="s">
        <v>523</v>
      </c>
      <c r="C296" t="str">
        <f>+_xlfn.XLOOKUP(B296,TablaDatos[COD],TablaDatos[ENTIDAD],"No",0)</f>
        <v>0110-01 SDG</v>
      </c>
      <c r="D296" t="s">
        <v>38</v>
      </c>
      <c r="E296" t="s">
        <v>1818</v>
      </c>
      <c r="F296" t="s">
        <v>1797</v>
      </c>
      <c r="G296" s="7">
        <v>499290443</v>
      </c>
    </row>
    <row r="297" spans="1:7" x14ac:dyDescent="0.25">
      <c r="A297" t="s">
        <v>530</v>
      </c>
      <c r="B297" t="s">
        <v>523</v>
      </c>
      <c r="C297" t="str">
        <f>+_xlfn.XLOOKUP(B297,TablaDatos[COD],TablaDatos[ENTIDAD],"No",0)</f>
        <v>0110-01 SDG</v>
      </c>
      <c r="D297" t="s">
        <v>38</v>
      </c>
      <c r="E297" t="s">
        <v>1733</v>
      </c>
      <c r="F297" t="s">
        <v>1734</v>
      </c>
      <c r="G297" s="7">
        <v>342087000</v>
      </c>
    </row>
    <row r="298" spans="1:7" x14ac:dyDescent="0.25">
      <c r="A298" t="s">
        <v>530</v>
      </c>
      <c r="B298" t="s">
        <v>523</v>
      </c>
      <c r="C298" t="str">
        <f>+_xlfn.XLOOKUP(B298,TablaDatos[COD],TablaDatos[ENTIDAD],"No",0)</f>
        <v>0110-01 SDG</v>
      </c>
      <c r="D298" t="s">
        <v>38</v>
      </c>
      <c r="E298" t="s">
        <v>1819</v>
      </c>
      <c r="F298" t="s">
        <v>1732</v>
      </c>
      <c r="G298" s="7">
        <v>1906577700</v>
      </c>
    </row>
    <row r="299" spans="1:7" x14ac:dyDescent="0.25">
      <c r="A299" t="s">
        <v>532</v>
      </c>
      <c r="B299" t="s">
        <v>523</v>
      </c>
      <c r="C299" t="str">
        <f>+_xlfn.XLOOKUP(B299,TablaDatos[COD],TablaDatos[ENTIDAD],"No",0)</f>
        <v>0110-01 SDG</v>
      </c>
      <c r="D299" t="s">
        <v>42</v>
      </c>
      <c r="E299" t="s">
        <v>1735</v>
      </c>
      <c r="F299" t="s">
        <v>1736</v>
      </c>
      <c r="G299" s="7">
        <v>28018000</v>
      </c>
    </row>
    <row r="300" spans="1:7" x14ac:dyDescent="0.25">
      <c r="A300" t="s">
        <v>532</v>
      </c>
      <c r="B300" t="s">
        <v>523</v>
      </c>
      <c r="C300" t="str">
        <f>+_xlfn.XLOOKUP(B300,TablaDatos[COD],TablaDatos[ENTIDAD],"No",0)</f>
        <v>0110-01 SDG</v>
      </c>
      <c r="D300" t="s">
        <v>42</v>
      </c>
      <c r="E300" t="s">
        <v>1747</v>
      </c>
      <c r="F300" t="s">
        <v>1748</v>
      </c>
      <c r="G300" s="7">
        <v>116357046</v>
      </c>
    </row>
    <row r="301" spans="1:7" x14ac:dyDescent="0.25">
      <c r="A301" t="s">
        <v>532</v>
      </c>
      <c r="B301" t="s">
        <v>523</v>
      </c>
      <c r="C301" t="str">
        <f>+_xlfn.XLOOKUP(B301,TablaDatos[COD],TablaDatos[ENTIDAD],"No",0)</f>
        <v>0110-01 SDG</v>
      </c>
      <c r="D301" t="s">
        <v>42</v>
      </c>
      <c r="E301" t="s">
        <v>1820</v>
      </c>
      <c r="F301" t="s">
        <v>1736</v>
      </c>
      <c r="G301" s="7">
        <v>35384610</v>
      </c>
    </row>
    <row r="302" spans="1:7" x14ac:dyDescent="0.25">
      <c r="A302" t="s">
        <v>533</v>
      </c>
      <c r="B302" t="s">
        <v>523</v>
      </c>
      <c r="C302" t="str">
        <f>+_xlfn.XLOOKUP(B302,TablaDatos[COD],TablaDatos[ENTIDAD],"No",0)</f>
        <v>0110-01 SDG</v>
      </c>
      <c r="D302" t="s">
        <v>44</v>
      </c>
      <c r="E302" t="s">
        <v>1821</v>
      </c>
      <c r="F302" t="s">
        <v>1759</v>
      </c>
      <c r="G302" s="7">
        <v>1768749955</v>
      </c>
    </row>
    <row r="303" spans="1:7" x14ac:dyDescent="0.25">
      <c r="A303" t="s">
        <v>533</v>
      </c>
      <c r="B303" t="s">
        <v>523</v>
      </c>
      <c r="C303" t="str">
        <f>+_xlfn.XLOOKUP(B303,TablaDatos[COD],TablaDatos[ENTIDAD],"No",0)</f>
        <v>0110-01 SDG</v>
      </c>
      <c r="D303" t="s">
        <v>44</v>
      </c>
      <c r="E303" t="s">
        <v>1803</v>
      </c>
      <c r="F303" t="s">
        <v>1785</v>
      </c>
      <c r="G303" s="7">
        <v>497057311</v>
      </c>
    </row>
    <row r="304" spans="1:7" x14ac:dyDescent="0.25">
      <c r="A304" t="s">
        <v>536</v>
      </c>
      <c r="B304" t="s">
        <v>523</v>
      </c>
      <c r="C304" t="str">
        <f>+_xlfn.XLOOKUP(B304,TablaDatos[COD],TablaDatos[ENTIDAD],"No",0)</f>
        <v>0110-01 SDG</v>
      </c>
      <c r="D304" t="s">
        <v>49</v>
      </c>
      <c r="E304" t="s">
        <v>1749</v>
      </c>
      <c r="F304" t="s">
        <v>1750</v>
      </c>
      <c r="G304" s="7">
        <v>0</v>
      </c>
    </row>
    <row r="305" spans="1:7" x14ac:dyDescent="0.25">
      <c r="A305" t="s">
        <v>536</v>
      </c>
      <c r="B305" t="s">
        <v>523</v>
      </c>
      <c r="C305" t="str">
        <f>+_xlfn.XLOOKUP(B305,TablaDatos[COD],TablaDatos[ENTIDAD],"No",0)</f>
        <v>0110-01 SDG</v>
      </c>
      <c r="D305" t="s">
        <v>49</v>
      </c>
      <c r="E305" t="s">
        <v>1822</v>
      </c>
      <c r="F305" t="s">
        <v>1750</v>
      </c>
      <c r="G305" s="7">
        <v>837005001</v>
      </c>
    </row>
    <row r="306" spans="1:7" x14ac:dyDescent="0.25">
      <c r="A306" t="s">
        <v>537</v>
      </c>
      <c r="B306" t="s">
        <v>523</v>
      </c>
      <c r="C306" t="str">
        <f>+_xlfn.XLOOKUP(B306,TablaDatos[COD],TablaDatos[ENTIDAD],"No",0)</f>
        <v>0110-01 SDG</v>
      </c>
      <c r="D306" t="s">
        <v>51</v>
      </c>
      <c r="E306" t="s">
        <v>1739</v>
      </c>
      <c r="F306" t="s">
        <v>1740</v>
      </c>
      <c r="G306" s="7">
        <v>79161487</v>
      </c>
    </row>
    <row r="307" spans="1:7" x14ac:dyDescent="0.25">
      <c r="A307" t="s">
        <v>537</v>
      </c>
      <c r="B307" t="s">
        <v>523</v>
      </c>
      <c r="C307" t="str">
        <f>+_xlfn.XLOOKUP(B307,TablaDatos[COD],TablaDatos[ENTIDAD],"No",0)</f>
        <v>0110-01 SDG</v>
      </c>
      <c r="D307" t="s">
        <v>51</v>
      </c>
      <c r="E307" t="s">
        <v>1741</v>
      </c>
      <c r="F307" t="s">
        <v>1742</v>
      </c>
      <c r="G307" s="7">
        <v>4029310</v>
      </c>
    </row>
    <row r="308" spans="1:7" x14ac:dyDescent="0.25">
      <c r="A308" t="s">
        <v>537</v>
      </c>
      <c r="B308" t="s">
        <v>523</v>
      </c>
      <c r="C308" t="str">
        <f>+_xlfn.XLOOKUP(B308,TablaDatos[COD],TablaDatos[ENTIDAD],"No",0)</f>
        <v>0110-01 SDG</v>
      </c>
      <c r="D308" t="s">
        <v>51</v>
      </c>
      <c r="E308" t="s">
        <v>1745</v>
      </c>
      <c r="F308" t="s">
        <v>1746</v>
      </c>
      <c r="G308" s="7">
        <v>6042560</v>
      </c>
    </row>
    <row r="309" spans="1:7" x14ac:dyDescent="0.25">
      <c r="A309" t="s">
        <v>537</v>
      </c>
      <c r="B309" t="s">
        <v>523</v>
      </c>
      <c r="C309" t="str">
        <f>+_xlfn.XLOOKUP(B309,TablaDatos[COD],TablaDatos[ENTIDAD],"No",0)</f>
        <v>0110-01 SDG</v>
      </c>
      <c r="D309" t="s">
        <v>51</v>
      </c>
      <c r="E309" t="s">
        <v>1823</v>
      </c>
      <c r="F309" t="s">
        <v>1740</v>
      </c>
      <c r="G309" s="7">
        <v>11074630</v>
      </c>
    </row>
    <row r="310" spans="1:7" x14ac:dyDescent="0.25">
      <c r="A310" t="s">
        <v>537</v>
      </c>
      <c r="B310" t="s">
        <v>523</v>
      </c>
      <c r="C310" t="str">
        <f>+_xlfn.XLOOKUP(B310,TablaDatos[COD],TablaDatos[ENTIDAD],"No",0)</f>
        <v>0110-01 SDG</v>
      </c>
      <c r="D310" t="s">
        <v>51</v>
      </c>
      <c r="E310" t="s">
        <v>1824</v>
      </c>
      <c r="F310" t="s">
        <v>1742</v>
      </c>
      <c r="G310" s="7">
        <v>1977190</v>
      </c>
    </row>
    <row r="311" spans="1:7" x14ac:dyDescent="0.25">
      <c r="A311" t="s">
        <v>537</v>
      </c>
      <c r="B311" t="s">
        <v>523</v>
      </c>
      <c r="C311" t="str">
        <f>+_xlfn.XLOOKUP(B311,TablaDatos[COD],TablaDatos[ENTIDAD],"No",0)</f>
        <v>0110-01 SDG</v>
      </c>
      <c r="D311" t="s">
        <v>51</v>
      </c>
      <c r="E311" t="s">
        <v>1825</v>
      </c>
      <c r="F311" t="s">
        <v>1744</v>
      </c>
      <c r="G311" s="7">
        <v>3586577</v>
      </c>
    </row>
    <row r="312" spans="1:7" x14ac:dyDescent="0.25">
      <c r="A312" t="s">
        <v>537</v>
      </c>
      <c r="B312" t="s">
        <v>523</v>
      </c>
      <c r="C312" t="str">
        <f>+_xlfn.XLOOKUP(B312,TablaDatos[COD],TablaDatos[ENTIDAD],"No",0)</f>
        <v>0110-01 SDG</v>
      </c>
      <c r="D312" t="s">
        <v>51</v>
      </c>
      <c r="E312" t="s">
        <v>1826</v>
      </c>
      <c r="F312" t="s">
        <v>1746</v>
      </c>
      <c r="G312" s="7">
        <v>9234153</v>
      </c>
    </row>
    <row r="313" spans="1:7" x14ac:dyDescent="0.25">
      <c r="A313" t="s">
        <v>540</v>
      </c>
      <c r="B313" t="s">
        <v>523</v>
      </c>
      <c r="C313" t="str">
        <f>+_xlfn.XLOOKUP(B313,TablaDatos[COD],TablaDatos[ENTIDAD],"No",0)</f>
        <v>0110-01 SDG</v>
      </c>
      <c r="D313" t="s">
        <v>56</v>
      </c>
      <c r="E313" t="s">
        <v>1790</v>
      </c>
      <c r="F313" t="s">
        <v>1791</v>
      </c>
      <c r="G313" s="7">
        <v>37708238</v>
      </c>
    </row>
    <row r="314" spans="1:7" x14ac:dyDescent="0.25">
      <c r="A314" t="s">
        <v>541</v>
      </c>
      <c r="B314" t="s">
        <v>523</v>
      </c>
      <c r="C314" t="str">
        <f>+_xlfn.XLOOKUP(B314,TablaDatos[COD],TablaDatos[ENTIDAD],"No",0)</f>
        <v>0110-01 SDG</v>
      </c>
      <c r="D314" t="s">
        <v>58</v>
      </c>
      <c r="E314" t="s">
        <v>1770</v>
      </c>
      <c r="F314" t="s">
        <v>1771</v>
      </c>
      <c r="G314" s="7">
        <v>1458252184</v>
      </c>
    </row>
    <row r="315" spans="1:7" x14ac:dyDescent="0.25">
      <c r="A315" t="s">
        <v>539</v>
      </c>
      <c r="B315" t="s">
        <v>523</v>
      </c>
      <c r="C315" t="str">
        <f>+_xlfn.XLOOKUP(B315,TablaDatos[COD],TablaDatos[ENTIDAD],"No",0)</f>
        <v>0110-01 SDG</v>
      </c>
      <c r="D315" t="s">
        <v>54</v>
      </c>
      <c r="E315" t="s">
        <v>1772</v>
      </c>
      <c r="F315" t="s">
        <v>1773</v>
      </c>
      <c r="G315" s="7">
        <v>910510362</v>
      </c>
    </row>
    <row r="316" spans="1:7" x14ac:dyDescent="0.25">
      <c r="A316" t="s">
        <v>546</v>
      </c>
      <c r="B316" t="s">
        <v>544</v>
      </c>
      <c r="C316" t="str">
        <f>+_xlfn.XLOOKUP(B316,TablaDatos[COD],TablaDatos[ENTIDAD],"No",0)</f>
        <v>0111-01 SDH</v>
      </c>
      <c r="D316" t="s">
        <v>28</v>
      </c>
      <c r="E316" t="s">
        <v>1776</v>
      </c>
      <c r="F316" t="s">
        <v>1777</v>
      </c>
      <c r="G316" s="7">
        <v>455073418</v>
      </c>
    </row>
    <row r="317" spans="1:7" x14ac:dyDescent="0.25">
      <c r="A317" t="s">
        <v>546</v>
      </c>
      <c r="B317" t="s">
        <v>544</v>
      </c>
      <c r="C317" t="str">
        <f>+_xlfn.XLOOKUP(B317,TablaDatos[COD],TablaDatos[ENTIDAD],"No",0)</f>
        <v>0111-01 SDH</v>
      </c>
      <c r="D317" t="s">
        <v>28</v>
      </c>
      <c r="E317" t="s">
        <v>1827</v>
      </c>
      <c r="F317" t="s">
        <v>1777</v>
      </c>
      <c r="G317" s="7">
        <v>330000000</v>
      </c>
    </row>
    <row r="318" spans="1:7" x14ac:dyDescent="0.25">
      <c r="A318" t="s">
        <v>547</v>
      </c>
      <c r="B318" t="s">
        <v>544</v>
      </c>
      <c r="C318" t="str">
        <f>+_xlfn.XLOOKUP(B318,TablaDatos[COD],TablaDatos[ENTIDAD],"No",0)</f>
        <v>0111-01 SDH</v>
      </c>
      <c r="D318" t="s">
        <v>30</v>
      </c>
      <c r="E318" t="s">
        <v>1815</v>
      </c>
      <c r="F318" t="s">
        <v>1816</v>
      </c>
      <c r="G318" s="7">
        <v>2247333627</v>
      </c>
    </row>
    <row r="319" spans="1:7" x14ac:dyDescent="0.25">
      <c r="A319" t="s">
        <v>548</v>
      </c>
      <c r="B319" t="s">
        <v>544</v>
      </c>
      <c r="C319" t="str">
        <f>+_xlfn.XLOOKUP(B319,TablaDatos[COD],TablaDatos[ENTIDAD],"No",0)</f>
        <v>0111-01 SDH</v>
      </c>
      <c r="D319" t="s">
        <v>32</v>
      </c>
      <c r="E319" t="s">
        <v>1766</v>
      </c>
      <c r="F319" t="s">
        <v>1767</v>
      </c>
      <c r="G319" s="7">
        <v>137000000</v>
      </c>
    </row>
    <row r="320" spans="1:7" x14ac:dyDescent="0.25">
      <c r="A320" t="s">
        <v>548</v>
      </c>
      <c r="B320" t="s">
        <v>544</v>
      </c>
      <c r="C320" t="str">
        <f>+_xlfn.XLOOKUP(B320,TablaDatos[COD],TablaDatos[ENTIDAD],"No",0)</f>
        <v>0111-01 SDH</v>
      </c>
      <c r="D320" t="s">
        <v>32</v>
      </c>
      <c r="E320" t="s">
        <v>1778</v>
      </c>
      <c r="F320" t="s">
        <v>1779</v>
      </c>
      <c r="G320" s="7">
        <v>40695883</v>
      </c>
    </row>
    <row r="321" spans="1:7" x14ac:dyDescent="0.25">
      <c r="A321" t="s">
        <v>550</v>
      </c>
      <c r="B321" t="s">
        <v>544</v>
      </c>
      <c r="C321" t="str">
        <f>+_xlfn.XLOOKUP(B321,TablaDatos[COD],TablaDatos[ENTIDAD],"No",0)</f>
        <v>0111-01 SDH</v>
      </c>
      <c r="D321" t="s">
        <v>36</v>
      </c>
      <c r="E321" t="s">
        <v>1725</v>
      </c>
      <c r="F321" t="s">
        <v>1726</v>
      </c>
      <c r="G321" s="7">
        <v>150635005</v>
      </c>
    </row>
    <row r="322" spans="1:7" x14ac:dyDescent="0.25">
      <c r="A322" t="s">
        <v>550</v>
      </c>
      <c r="B322" t="s">
        <v>544</v>
      </c>
      <c r="C322" t="str">
        <f>+_xlfn.XLOOKUP(B322,TablaDatos[COD],TablaDatos[ENTIDAD],"No",0)</f>
        <v>0111-01 SDH</v>
      </c>
      <c r="D322" t="s">
        <v>36</v>
      </c>
      <c r="E322" t="s">
        <v>1828</v>
      </c>
      <c r="F322" t="s">
        <v>1829</v>
      </c>
      <c r="G322" s="7">
        <v>3669220</v>
      </c>
    </row>
    <row r="323" spans="1:7" x14ac:dyDescent="0.25">
      <c r="A323" t="s">
        <v>550</v>
      </c>
      <c r="B323" t="s">
        <v>544</v>
      </c>
      <c r="C323" t="str">
        <f>+_xlfn.XLOOKUP(B323,TablaDatos[COD],TablaDatos[ENTIDAD],"No",0)</f>
        <v>0111-01 SDH</v>
      </c>
      <c r="D323" t="s">
        <v>36</v>
      </c>
      <c r="E323" t="s">
        <v>1830</v>
      </c>
      <c r="F323" t="s">
        <v>1755</v>
      </c>
      <c r="G323" s="7">
        <v>550000000</v>
      </c>
    </row>
    <row r="324" spans="1:7" x14ac:dyDescent="0.25">
      <c r="A324" t="s">
        <v>551</v>
      </c>
      <c r="B324" t="s">
        <v>544</v>
      </c>
      <c r="C324" t="str">
        <f>+_xlfn.XLOOKUP(B324,TablaDatos[COD],TablaDatos[ENTIDAD],"No",0)</f>
        <v>0111-01 SDH</v>
      </c>
      <c r="D324" t="s">
        <v>38</v>
      </c>
      <c r="E324" t="s">
        <v>1727</v>
      </c>
      <c r="F324" t="s">
        <v>1728</v>
      </c>
      <c r="G324" s="7">
        <v>75000000</v>
      </c>
    </row>
    <row r="325" spans="1:7" x14ac:dyDescent="0.25">
      <c r="A325" t="s">
        <v>551</v>
      </c>
      <c r="B325" t="s">
        <v>544</v>
      </c>
      <c r="C325" t="str">
        <f>+_xlfn.XLOOKUP(B325,TablaDatos[COD],TablaDatos[ENTIDAD],"No",0)</f>
        <v>0111-01 SDH</v>
      </c>
      <c r="D325" t="s">
        <v>38</v>
      </c>
      <c r="E325" t="s">
        <v>1818</v>
      </c>
      <c r="F325" t="s">
        <v>1797</v>
      </c>
      <c r="G325" s="7">
        <v>4641600</v>
      </c>
    </row>
    <row r="326" spans="1:7" x14ac:dyDescent="0.25">
      <c r="A326" t="s">
        <v>553</v>
      </c>
      <c r="B326" t="s">
        <v>544</v>
      </c>
      <c r="C326" t="str">
        <f>+_xlfn.XLOOKUP(B326,TablaDatos[COD],TablaDatos[ENTIDAD],"No",0)</f>
        <v>0111-01 SDH</v>
      </c>
      <c r="D326" t="s">
        <v>42</v>
      </c>
      <c r="E326" t="s">
        <v>1760</v>
      </c>
      <c r="F326" t="s">
        <v>1761</v>
      </c>
      <c r="G326" s="7">
        <v>287423157</v>
      </c>
    </row>
    <row r="327" spans="1:7" x14ac:dyDescent="0.25">
      <c r="A327" t="s">
        <v>554</v>
      </c>
      <c r="B327" t="s">
        <v>544</v>
      </c>
      <c r="C327" t="str">
        <f>+_xlfn.XLOOKUP(B327,TablaDatos[COD],TablaDatos[ENTIDAD],"No",0)</f>
        <v>0111-01 SDH</v>
      </c>
      <c r="D327" t="s">
        <v>44</v>
      </c>
      <c r="E327" t="s">
        <v>1782</v>
      </c>
      <c r="F327" t="s">
        <v>1783</v>
      </c>
      <c r="G327" s="7">
        <v>1961048423</v>
      </c>
    </row>
    <row r="328" spans="1:7" x14ac:dyDescent="0.25">
      <c r="A328" t="s">
        <v>554</v>
      </c>
      <c r="B328" t="s">
        <v>544</v>
      </c>
      <c r="C328" t="str">
        <f>+_xlfn.XLOOKUP(B328,TablaDatos[COD],TablaDatos[ENTIDAD],"No",0)</f>
        <v>0111-01 SDH</v>
      </c>
      <c r="D328" t="s">
        <v>44</v>
      </c>
      <c r="E328" t="s">
        <v>1784</v>
      </c>
      <c r="F328" t="s">
        <v>1785</v>
      </c>
      <c r="G328" s="7">
        <v>41014679</v>
      </c>
    </row>
    <row r="329" spans="1:7" x14ac:dyDescent="0.25">
      <c r="A329" t="s">
        <v>556</v>
      </c>
      <c r="B329" t="s">
        <v>544</v>
      </c>
      <c r="C329" t="str">
        <f>+_xlfn.XLOOKUP(B329,TablaDatos[COD],TablaDatos[ENTIDAD],"No",0)</f>
        <v>0111-01 SDH</v>
      </c>
      <c r="D329" t="s">
        <v>47</v>
      </c>
      <c r="E329" t="s">
        <v>1831</v>
      </c>
      <c r="F329" t="s">
        <v>1832</v>
      </c>
      <c r="G329" s="7">
        <v>109000000</v>
      </c>
    </row>
    <row r="330" spans="1:7" x14ac:dyDescent="0.25">
      <c r="A330" t="s">
        <v>557</v>
      </c>
      <c r="B330" t="s">
        <v>544</v>
      </c>
      <c r="C330" t="str">
        <f>+_xlfn.XLOOKUP(B330,TablaDatos[COD],TablaDatos[ENTIDAD],"No",0)</f>
        <v>0111-01 SDH</v>
      </c>
      <c r="D330" t="s">
        <v>49</v>
      </c>
      <c r="E330" t="s">
        <v>1833</v>
      </c>
      <c r="F330" t="s">
        <v>1834</v>
      </c>
      <c r="G330" s="7">
        <v>3864100</v>
      </c>
    </row>
    <row r="331" spans="1:7" x14ac:dyDescent="0.25">
      <c r="A331" t="s">
        <v>557</v>
      </c>
      <c r="B331" t="s">
        <v>544</v>
      </c>
      <c r="C331" t="str">
        <f>+_xlfn.XLOOKUP(B331,TablaDatos[COD],TablaDatos[ENTIDAD],"No",0)</f>
        <v>0111-01 SDH</v>
      </c>
      <c r="D331" t="s">
        <v>49</v>
      </c>
      <c r="E331" t="s">
        <v>1786</v>
      </c>
      <c r="F331" t="s">
        <v>1787</v>
      </c>
      <c r="G331" s="7">
        <v>1510585514</v>
      </c>
    </row>
    <row r="332" spans="1:7" x14ac:dyDescent="0.25">
      <c r="A332" t="s">
        <v>557</v>
      </c>
      <c r="B332" t="s">
        <v>544</v>
      </c>
      <c r="C332" t="str">
        <f>+_xlfn.XLOOKUP(B332,TablaDatos[COD],TablaDatos[ENTIDAD],"No",0)</f>
        <v>0111-01 SDH</v>
      </c>
      <c r="D332" t="s">
        <v>49</v>
      </c>
      <c r="E332" t="s">
        <v>1749</v>
      </c>
      <c r="F332" t="s">
        <v>1750</v>
      </c>
      <c r="G332" s="7">
        <v>83433769</v>
      </c>
    </row>
    <row r="333" spans="1:7" x14ac:dyDescent="0.25">
      <c r="A333" t="s">
        <v>558</v>
      </c>
      <c r="B333" t="s">
        <v>544</v>
      </c>
      <c r="C333" t="str">
        <f>+_xlfn.XLOOKUP(B333,TablaDatos[COD],TablaDatos[ENTIDAD],"No",0)</f>
        <v>0111-01 SDH</v>
      </c>
      <c r="D333" t="s">
        <v>51</v>
      </c>
      <c r="E333" t="s">
        <v>1739</v>
      </c>
      <c r="F333" t="s">
        <v>1740</v>
      </c>
      <c r="G333" s="7">
        <v>2018607958</v>
      </c>
    </row>
    <row r="334" spans="1:7" x14ac:dyDescent="0.25">
      <c r="A334" t="s">
        <v>558</v>
      </c>
      <c r="B334" t="s">
        <v>544</v>
      </c>
      <c r="C334" t="str">
        <f>+_xlfn.XLOOKUP(B334,TablaDatos[COD],TablaDatos[ENTIDAD],"No",0)</f>
        <v>0111-01 SDH</v>
      </c>
      <c r="D334" t="s">
        <v>51</v>
      </c>
      <c r="E334" t="s">
        <v>1743</v>
      </c>
      <c r="F334" t="s">
        <v>1744</v>
      </c>
      <c r="G334" s="7">
        <v>97923070</v>
      </c>
    </row>
    <row r="335" spans="1:7" x14ac:dyDescent="0.25">
      <c r="A335" t="s">
        <v>558</v>
      </c>
      <c r="B335" t="s">
        <v>544</v>
      </c>
      <c r="C335" t="str">
        <f>+_xlfn.XLOOKUP(B335,TablaDatos[COD],TablaDatos[ENTIDAD],"No",0)</f>
        <v>0111-01 SDH</v>
      </c>
      <c r="D335" t="s">
        <v>51</v>
      </c>
      <c r="E335" t="s">
        <v>1745</v>
      </c>
      <c r="F335" t="s">
        <v>1746</v>
      </c>
      <c r="G335" s="7">
        <v>26413350</v>
      </c>
    </row>
    <row r="336" spans="1:7" x14ac:dyDescent="0.25">
      <c r="A336" t="s">
        <v>561</v>
      </c>
      <c r="B336" t="s">
        <v>544</v>
      </c>
      <c r="C336" t="str">
        <f>+_xlfn.XLOOKUP(B336,TablaDatos[COD],TablaDatos[ENTIDAD],"No",0)</f>
        <v>0111-01 SDH</v>
      </c>
      <c r="D336" t="s">
        <v>56</v>
      </c>
      <c r="E336" t="s">
        <v>1835</v>
      </c>
      <c r="F336" t="s">
        <v>1836</v>
      </c>
      <c r="G336" s="7">
        <v>42963648</v>
      </c>
    </row>
    <row r="337" spans="1:7" x14ac:dyDescent="0.25">
      <c r="A337" t="s">
        <v>561</v>
      </c>
      <c r="B337" t="s">
        <v>544</v>
      </c>
      <c r="C337" t="str">
        <f>+_xlfn.XLOOKUP(B337,TablaDatos[COD],TablaDatos[ENTIDAD],"No",0)</f>
        <v>0111-01 SDH</v>
      </c>
      <c r="D337" t="s">
        <v>56</v>
      </c>
      <c r="E337" t="s">
        <v>1790</v>
      </c>
      <c r="F337" t="s">
        <v>1791</v>
      </c>
      <c r="G337" s="7">
        <v>19756354</v>
      </c>
    </row>
    <row r="338" spans="1:7" x14ac:dyDescent="0.25">
      <c r="A338" t="s">
        <v>562</v>
      </c>
      <c r="B338" t="s">
        <v>544</v>
      </c>
      <c r="C338" t="str">
        <f>+_xlfn.XLOOKUP(B338,TablaDatos[COD],TablaDatos[ENTIDAD],"No",0)</f>
        <v>0111-01 SDH</v>
      </c>
      <c r="D338" t="s">
        <v>58</v>
      </c>
      <c r="E338" t="s">
        <v>1770</v>
      </c>
      <c r="F338" t="s">
        <v>1771</v>
      </c>
      <c r="G338" s="7">
        <v>1113490696</v>
      </c>
    </row>
    <row r="339" spans="1:7" x14ac:dyDescent="0.25">
      <c r="A339" t="s">
        <v>560</v>
      </c>
      <c r="B339" t="s">
        <v>544</v>
      </c>
      <c r="C339" t="str">
        <f>+_xlfn.XLOOKUP(B339,TablaDatos[COD],TablaDatos[ENTIDAD],"No",0)</f>
        <v>0111-01 SDH</v>
      </c>
      <c r="D339" t="s">
        <v>54</v>
      </c>
      <c r="E339" t="s">
        <v>1772</v>
      </c>
      <c r="F339" t="s">
        <v>1773</v>
      </c>
      <c r="G339" s="7">
        <v>268435517</v>
      </c>
    </row>
    <row r="340" spans="1:7" x14ac:dyDescent="0.25">
      <c r="A340" t="s">
        <v>606</v>
      </c>
      <c r="B340" t="s">
        <v>604</v>
      </c>
      <c r="C340" t="str">
        <f>+_xlfn.XLOOKUP(B340,TablaDatos[COD],TablaDatos[ENTIDAD],"No",0)</f>
        <v>0111-04 SDH</v>
      </c>
      <c r="D340" t="s">
        <v>28</v>
      </c>
      <c r="E340" t="s">
        <v>1776</v>
      </c>
      <c r="F340" t="s">
        <v>1777</v>
      </c>
      <c r="G340" s="7">
        <v>500000000</v>
      </c>
    </row>
    <row r="341" spans="1:7" x14ac:dyDescent="0.25">
      <c r="A341" t="s">
        <v>607</v>
      </c>
      <c r="B341" t="s">
        <v>604</v>
      </c>
      <c r="C341" t="str">
        <f>+_xlfn.XLOOKUP(B341,TablaDatos[COD],TablaDatos[ENTIDAD],"No",0)</f>
        <v>0111-04 SDH</v>
      </c>
      <c r="D341" t="s">
        <v>30</v>
      </c>
      <c r="E341" t="s">
        <v>1792</v>
      </c>
      <c r="F341" t="s">
        <v>1793</v>
      </c>
      <c r="G341" s="7">
        <v>12926250</v>
      </c>
    </row>
    <row r="342" spans="1:7" x14ac:dyDescent="0.25">
      <c r="A342" t="s">
        <v>607</v>
      </c>
      <c r="B342" t="s">
        <v>604</v>
      </c>
      <c r="C342" t="str">
        <f>+_xlfn.XLOOKUP(B342,TablaDatos[COD],TablaDatos[ENTIDAD],"No",0)</f>
        <v>0111-04 SDH</v>
      </c>
      <c r="D342" t="s">
        <v>30</v>
      </c>
      <c r="E342" t="s">
        <v>1815</v>
      </c>
      <c r="F342" t="s">
        <v>1816</v>
      </c>
      <c r="G342" s="7">
        <v>2446379760</v>
      </c>
    </row>
    <row r="343" spans="1:7" x14ac:dyDescent="0.25">
      <c r="A343" t="s">
        <v>608</v>
      </c>
      <c r="B343" t="s">
        <v>604</v>
      </c>
      <c r="C343" t="str">
        <f>+_xlfn.XLOOKUP(B343,TablaDatos[COD],TablaDatos[ENTIDAD],"No",0)</f>
        <v>0111-04 SDH</v>
      </c>
      <c r="D343" t="s">
        <v>32</v>
      </c>
      <c r="E343" t="s">
        <v>1766</v>
      </c>
      <c r="F343" t="s">
        <v>1767</v>
      </c>
      <c r="G343" s="7">
        <v>0</v>
      </c>
    </row>
    <row r="344" spans="1:7" x14ac:dyDescent="0.25">
      <c r="A344" t="s">
        <v>608</v>
      </c>
      <c r="B344" t="s">
        <v>604</v>
      </c>
      <c r="C344" t="str">
        <f>+_xlfn.XLOOKUP(B344,TablaDatos[COD],TablaDatos[ENTIDAD],"No",0)</f>
        <v>0111-04 SDH</v>
      </c>
      <c r="D344" t="s">
        <v>32</v>
      </c>
      <c r="E344" t="s">
        <v>1778</v>
      </c>
      <c r="F344" t="s">
        <v>1779</v>
      </c>
      <c r="G344" s="7">
        <v>73285713</v>
      </c>
    </row>
    <row r="345" spans="1:7" x14ac:dyDescent="0.25">
      <c r="A345" t="s">
        <v>610</v>
      </c>
      <c r="B345" t="s">
        <v>604</v>
      </c>
      <c r="C345" t="str">
        <f>+_xlfn.XLOOKUP(B345,TablaDatos[COD],TablaDatos[ENTIDAD],"No",0)</f>
        <v>0111-04 SDH</v>
      </c>
      <c r="D345" t="s">
        <v>36</v>
      </c>
      <c r="E345" t="s">
        <v>1725</v>
      </c>
      <c r="F345" t="s">
        <v>1726</v>
      </c>
      <c r="G345" s="7">
        <v>74617500</v>
      </c>
    </row>
    <row r="346" spans="1:7" x14ac:dyDescent="0.25">
      <c r="A346" t="s">
        <v>610</v>
      </c>
      <c r="B346" t="s">
        <v>604</v>
      </c>
      <c r="C346" t="str">
        <f>+_xlfn.XLOOKUP(B346,TablaDatos[COD],TablaDatos[ENTIDAD],"No",0)</f>
        <v>0111-04 SDH</v>
      </c>
      <c r="D346" t="s">
        <v>36</v>
      </c>
      <c r="E346" t="s">
        <v>1828</v>
      </c>
      <c r="F346" t="s">
        <v>1829</v>
      </c>
      <c r="G346" s="7">
        <v>17975520</v>
      </c>
    </row>
    <row r="347" spans="1:7" x14ac:dyDescent="0.25">
      <c r="A347" t="s">
        <v>610</v>
      </c>
      <c r="B347" t="s">
        <v>604</v>
      </c>
      <c r="C347" t="str">
        <f>+_xlfn.XLOOKUP(B347,TablaDatos[COD],TablaDatos[ENTIDAD],"No",0)</f>
        <v>0111-04 SDH</v>
      </c>
      <c r="D347" t="s">
        <v>36</v>
      </c>
      <c r="E347" t="s">
        <v>1837</v>
      </c>
      <c r="F347" t="s">
        <v>1838</v>
      </c>
      <c r="G347" s="7">
        <v>32571428</v>
      </c>
    </row>
    <row r="348" spans="1:7" x14ac:dyDescent="0.25">
      <c r="A348" t="s">
        <v>611</v>
      </c>
      <c r="B348" t="s">
        <v>604</v>
      </c>
      <c r="C348" t="str">
        <f>+_xlfn.XLOOKUP(B348,TablaDatos[COD],TablaDatos[ENTIDAD],"No",0)</f>
        <v>0111-04 SDH</v>
      </c>
      <c r="D348" t="s">
        <v>38</v>
      </c>
      <c r="E348" t="s">
        <v>1727</v>
      </c>
      <c r="F348" t="s">
        <v>1728</v>
      </c>
      <c r="G348" s="7">
        <v>49500000</v>
      </c>
    </row>
    <row r="349" spans="1:7" x14ac:dyDescent="0.25">
      <c r="A349" t="s">
        <v>611</v>
      </c>
      <c r="B349" t="s">
        <v>604</v>
      </c>
      <c r="C349" t="str">
        <f>+_xlfn.XLOOKUP(B349,TablaDatos[COD],TablaDatos[ENTIDAD],"No",0)</f>
        <v>0111-04 SDH</v>
      </c>
      <c r="D349" t="s">
        <v>38</v>
      </c>
      <c r="E349" t="s">
        <v>1818</v>
      </c>
      <c r="F349" t="s">
        <v>1797</v>
      </c>
      <c r="G349" s="7">
        <v>0</v>
      </c>
    </row>
    <row r="350" spans="1:7" x14ac:dyDescent="0.25">
      <c r="A350" t="s">
        <v>611</v>
      </c>
      <c r="B350" t="s">
        <v>604</v>
      </c>
      <c r="C350" t="str">
        <f>+_xlfn.XLOOKUP(B350,TablaDatos[COD],TablaDatos[ENTIDAD],"No",0)</f>
        <v>0111-04 SDH</v>
      </c>
      <c r="D350" t="s">
        <v>38</v>
      </c>
      <c r="E350" t="s">
        <v>1731</v>
      </c>
      <c r="F350" t="s">
        <v>1732</v>
      </c>
      <c r="G350" s="7">
        <v>0</v>
      </c>
    </row>
    <row r="351" spans="1:7" x14ac:dyDescent="0.25">
      <c r="A351" t="s">
        <v>613</v>
      </c>
      <c r="B351" t="s">
        <v>604</v>
      </c>
      <c r="C351" t="str">
        <f>+_xlfn.XLOOKUP(B351,TablaDatos[COD],TablaDatos[ENTIDAD],"No",0)</f>
        <v>0111-04 SDH</v>
      </c>
      <c r="D351" t="s">
        <v>42</v>
      </c>
      <c r="E351" t="s">
        <v>1735</v>
      </c>
      <c r="F351" t="s">
        <v>1736</v>
      </c>
      <c r="G351" s="7">
        <v>0</v>
      </c>
    </row>
    <row r="352" spans="1:7" x14ac:dyDescent="0.25">
      <c r="A352" t="s">
        <v>614</v>
      </c>
      <c r="B352" t="s">
        <v>604</v>
      </c>
      <c r="C352" t="str">
        <f>+_xlfn.XLOOKUP(B352,TablaDatos[COD],TablaDatos[ENTIDAD],"No",0)</f>
        <v>0111-04 SDH</v>
      </c>
      <c r="D352" t="s">
        <v>44</v>
      </c>
      <c r="E352" t="s">
        <v>1782</v>
      </c>
      <c r="F352" t="s">
        <v>1783</v>
      </c>
      <c r="G352" s="7">
        <v>215357142</v>
      </c>
    </row>
    <row r="353" spans="1:7" x14ac:dyDescent="0.25">
      <c r="A353" t="s">
        <v>614</v>
      </c>
      <c r="B353" t="s">
        <v>604</v>
      </c>
      <c r="C353" t="str">
        <f>+_xlfn.XLOOKUP(B353,TablaDatos[COD],TablaDatos[ENTIDAD],"No",0)</f>
        <v>0111-04 SDH</v>
      </c>
      <c r="D353" t="s">
        <v>44</v>
      </c>
      <c r="E353" t="s">
        <v>1784</v>
      </c>
      <c r="F353" t="s">
        <v>1785</v>
      </c>
      <c r="G353" s="7">
        <v>0</v>
      </c>
    </row>
    <row r="354" spans="1:7" x14ac:dyDescent="0.25">
      <c r="A354" t="s">
        <v>616</v>
      </c>
      <c r="B354" t="s">
        <v>604</v>
      </c>
      <c r="C354" t="str">
        <f>+_xlfn.XLOOKUP(B354,TablaDatos[COD],TablaDatos[ENTIDAD],"No",0)</f>
        <v>0111-04 SDH</v>
      </c>
      <c r="D354" t="s">
        <v>47</v>
      </c>
      <c r="E354" t="s">
        <v>1831</v>
      </c>
      <c r="F354" t="s">
        <v>1832</v>
      </c>
      <c r="G354" s="7">
        <v>84061331</v>
      </c>
    </row>
    <row r="355" spans="1:7" x14ac:dyDescent="0.25">
      <c r="A355" t="s">
        <v>617</v>
      </c>
      <c r="B355" t="s">
        <v>604</v>
      </c>
      <c r="C355" t="str">
        <f>+_xlfn.XLOOKUP(B355,TablaDatos[COD],TablaDatos[ENTIDAD],"No",0)</f>
        <v>0111-04 SDH</v>
      </c>
      <c r="D355" t="s">
        <v>49</v>
      </c>
      <c r="E355" t="s">
        <v>1786</v>
      </c>
      <c r="F355" t="s">
        <v>1787</v>
      </c>
      <c r="G355" s="7">
        <v>0</v>
      </c>
    </row>
    <row r="356" spans="1:7" x14ac:dyDescent="0.25">
      <c r="A356" t="s">
        <v>618</v>
      </c>
      <c r="B356" t="s">
        <v>604</v>
      </c>
      <c r="C356" t="str">
        <f>+_xlfn.XLOOKUP(B356,TablaDatos[COD],TablaDatos[ENTIDAD],"No",0)</f>
        <v>0111-04 SDH</v>
      </c>
      <c r="D356" t="s">
        <v>51</v>
      </c>
      <c r="E356" t="s">
        <v>1739</v>
      </c>
      <c r="F356" t="s">
        <v>1740</v>
      </c>
      <c r="G356" s="7">
        <v>405631440</v>
      </c>
    </row>
    <row r="357" spans="1:7" x14ac:dyDescent="0.25">
      <c r="A357" t="s">
        <v>618</v>
      </c>
      <c r="B357" t="s">
        <v>604</v>
      </c>
      <c r="C357" t="str">
        <f>+_xlfn.XLOOKUP(B357,TablaDatos[COD],TablaDatos[ENTIDAD],"No",0)</f>
        <v>0111-04 SDH</v>
      </c>
      <c r="D357" t="s">
        <v>51</v>
      </c>
      <c r="E357" t="s">
        <v>1743</v>
      </c>
      <c r="F357" t="s">
        <v>1744</v>
      </c>
      <c r="G357" s="7">
        <v>35238450</v>
      </c>
    </row>
    <row r="358" spans="1:7" x14ac:dyDescent="0.25">
      <c r="A358" t="s">
        <v>618</v>
      </c>
      <c r="B358" t="s">
        <v>604</v>
      </c>
      <c r="C358" t="str">
        <f>+_xlfn.XLOOKUP(B358,TablaDatos[COD],TablaDatos[ENTIDAD],"No",0)</f>
        <v>0111-04 SDH</v>
      </c>
      <c r="D358" t="s">
        <v>51</v>
      </c>
      <c r="E358" t="s">
        <v>1745</v>
      </c>
      <c r="F358" t="s">
        <v>1746</v>
      </c>
      <c r="G358" s="7">
        <v>14179390</v>
      </c>
    </row>
    <row r="359" spans="1:7" x14ac:dyDescent="0.25">
      <c r="A359" t="s">
        <v>623</v>
      </c>
      <c r="B359" t="s">
        <v>625</v>
      </c>
      <c r="C359" t="str">
        <f>+_xlfn.XLOOKUP(B359,TablaDatos[COD],TablaDatos[ENTIDAD],"No",0)</f>
        <v>0112-01 SDE</v>
      </c>
      <c r="D359" t="s">
        <v>26</v>
      </c>
      <c r="E359" t="s">
        <v>1839</v>
      </c>
      <c r="F359" t="s">
        <v>1775</v>
      </c>
      <c r="G359" s="7">
        <v>0</v>
      </c>
    </row>
    <row r="360" spans="1:7" x14ac:dyDescent="0.25">
      <c r="A360" t="s">
        <v>629</v>
      </c>
      <c r="B360" t="s">
        <v>625</v>
      </c>
      <c r="C360" t="str">
        <f>+_xlfn.XLOOKUP(B360,TablaDatos[COD],TablaDatos[ENTIDAD],"No",0)</f>
        <v>0112-01 SDE</v>
      </c>
      <c r="D360" t="s">
        <v>32</v>
      </c>
      <c r="E360" t="s">
        <v>1817</v>
      </c>
      <c r="F360" t="s">
        <v>1779</v>
      </c>
      <c r="G360" s="7">
        <v>4220689846</v>
      </c>
    </row>
    <row r="361" spans="1:7" x14ac:dyDescent="0.25">
      <c r="A361" t="s">
        <v>631</v>
      </c>
      <c r="B361" t="s">
        <v>625</v>
      </c>
      <c r="C361" t="str">
        <f>+_xlfn.XLOOKUP(B361,TablaDatos[COD],TablaDatos[ENTIDAD],"No",0)</f>
        <v>0112-01 SDE</v>
      </c>
      <c r="D361" t="s">
        <v>36</v>
      </c>
      <c r="E361" t="s">
        <v>1725</v>
      </c>
      <c r="F361" t="s">
        <v>1726</v>
      </c>
      <c r="G361" s="7">
        <v>283248700</v>
      </c>
    </row>
    <row r="362" spans="1:7" x14ac:dyDescent="0.25">
      <c r="A362" t="s">
        <v>631</v>
      </c>
      <c r="B362" t="s">
        <v>625</v>
      </c>
      <c r="C362" t="str">
        <f>+_xlfn.XLOOKUP(B362,TablaDatos[COD],TablaDatos[ENTIDAD],"No",0)</f>
        <v>0112-01 SDE</v>
      </c>
      <c r="D362" t="s">
        <v>36</v>
      </c>
      <c r="E362" t="s">
        <v>1828</v>
      </c>
      <c r="F362" t="s">
        <v>1829</v>
      </c>
      <c r="G362" s="7">
        <v>15888334</v>
      </c>
    </row>
    <row r="363" spans="1:7" x14ac:dyDescent="0.25">
      <c r="A363" t="s">
        <v>632</v>
      </c>
      <c r="B363" t="s">
        <v>625</v>
      </c>
      <c r="C363" t="str">
        <f>+_xlfn.XLOOKUP(B363,TablaDatos[COD],TablaDatos[ENTIDAD],"No",0)</f>
        <v>0112-01 SDE</v>
      </c>
      <c r="D363" t="s">
        <v>38</v>
      </c>
      <c r="E363" t="s">
        <v>1727</v>
      </c>
      <c r="F363" t="s">
        <v>1728</v>
      </c>
      <c r="G363" s="7">
        <v>60662125</v>
      </c>
    </row>
    <row r="364" spans="1:7" x14ac:dyDescent="0.25">
      <c r="A364" t="s">
        <v>632</v>
      </c>
      <c r="B364" t="s">
        <v>625</v>
      </c>
      <c r="C364" t="str">
        <f>+_xlfn.XLOOKUP(B364,TablaDatos[COD],TablaDatos[ENTIDAD],"No",0)</f>
        <v>0112-01 SDE</v>
      </c>
      <c r="D364" t="s">
        <v>38</v>
      </c>
      <c r="E364" t="s">
        <v>1729</v>
      </c>
      <c r="F364" t="s">
        <v>1730</v>
      </c>
      <c r="G364" s="7">
        <v>12309310</v>
      </c>
    </row>
    <row r="365" spans="1:7" x14ac:dyDescent="0.25">
      <c r="A365" t="s">
        <v>632</v>
      </c>
      <c r="B365" t="s">
        <v>625</v>
      </c>
      <c r="C365" t="str">
        <f>+_xlfn.XLOOKUP(B365,TablaDatos[COD],TablaDatos[ENTIDAD],"No",0)</f>
        <v>0112-01 SDE</v>
      </c>
      <c r="D365" t="s">
        <v>38</v>
      </c>
      <c r="E365" t="s">
        <v>1756</v>
      </c>
      <c r="F365" t="s">
        <v>1757</v>
      </c>
      <c r="G365" s="7">
        <v>7223998</v>
      </c>
    </row>
    <row r="366" spans="1:7" x14ac:dyDescent="0.25">
      <c r="A366" t="s">
        <v>632</v>
      </c>
      <c r="B366" t="s">
        <v>625</v>
      </c>
      <c r="C366" t="str">
        <f>+_xlfn.XLOOKUP(B366,TablaDatos[COD],TablaDatos[ENTIDAD],"No",0)</f>
        <v>0112-01 SDE</v>
      </c>
      <c r="D366" t="s">
        <v>38</v>
      </c>
      <c r="E366" t="s">
        <v>1818</v>
      </c>
      <c r="F366" t="s">
        <v>1797</v>
      </c>
      <c r="G366" s="7">
        <v>48970814</v>
      </c>
    </row>
    <row r="367" spans="1:7" x14ac:dyDescent="0.25">
      <c r="A367" t="s">
        <v>632</v>
      </c>
      <c r="B367" t="s">
        <v>625</v>
      </c>
      <c r="C367" t="str">
        <f>+_xlfn.XLOOKUP(B367,TablaDatos[COD],TablaDatos[ENTIDAD],"No",0)</f>
        <v>0112-01 SDE</v>
      </c>
      <c r="D367" t="s">
        <v>38</v>
      </c>
      <c r="E367" t="s">
        <v>1733</v>
      </c>
      <c r="F367" t="s">
        <v>1734</v>
      </c>
      <c r="G367" s="7">
        <v>180923734</v>
      </c>
    </row>
    <row r="368" spans="1:7" x14ac:dyDescent="0.25">
      <c r="A368" t="s">
        <v>632</v>
      </c>
      <c r="B368" t="s">
        <v>625</v>
      </c>
      <c r="C368" t="str">
        <f>+_xlfn.XLOOKUP(B368,TablaDatos[COD],TablaDatos[ENTIDAD],"No",0)</f>
        <v>0112-01 SDE</v>
      </c>
      <c r="D368" t="s">
        <v>38</v>
      </c>
      <c r="E368" t="s">
        <v>1819</v>
      </c>
      <c r="F368" t="s">
        <v>1732</v>
      </c>
      <c r="G368" s="7">
        <v>94394127294</v>
      </c>
    </row>
    <row r="369" spans="1:7" x14ac:dyDescent="0.25">
      <c r="A369" t="s">
        <v>634</v>
      </c>
      <c r="B369" t="s">
        <v>625</v>
      </c>
      <c r="C369" t="str">
        <f>+_xlfn.XLOOKUP(B369,TablaDatos[COD],TablaDatos[ENTIDAD],"No",0)</f>
        <v>0112-01 SDE</v>
      </c>
      <c r="D369" t="s">
        <v>42</v>
      </c>
      <c r="E369" t="s">
        <v>1735</v>
      </c>
      <c r="F369" t="s">
        <v>1736</v>
      </c>
      <c r="G369" s="7">
        <v>816816</v>
      </c>
    </row>
    <row r="370" spans="1:7" x14ac:dyDescent="0.25">
      <c r="A370" t="s">
        <v>634</v>
      </c>
      <c r="B370" t="s">
        <v>625</v>
      </c>
      <c r="C370" t="str">
        <f>+_xlfn.XLOOKUP(B370,TablaDatos[COD],TablaDatos[ENTIDAD],"No",0)</f>
        <v>0112-01 SDE</v>
      </c>
      <c r="D370" t="s">
        <v>42</v>
      </c>
      <c r="E370" t="s">
        <v>1751</v>
      </c>
      <c r="F370" t="s">
        <v>1736</v>
      </c>
      <c r="G370" s="7">
        <v>23476796</v>
      </c>
    </row>
    <row r="371" spans="1:7" x14ac:dyDescent="0.25">
      <c r="A371" t="s">
        <v>634</v>
      </c>
      <c r="B371" t="s">
        <v>625</v>
      </c>
      <c r="C371" t="str">
        <f>+_xlfn.XLOOKUP(B371,TablaDatos[COD],TablaDatos[ENTIDAD],"No",0)</f>
        <v>0112-01 SDE</v>
      </c>
      <c r="D371" t="s">
        <v>42</v>
      </c>
      <c r="E371" t="s">
        <v>1737</v>
      </c>
      <c r="F371" t="s">
        <v>1738</v>
      </c>
      <c r="G371" s="7">
        <v>162128374</v>
      </c>
    </row>
    <row r="372" spans="1:7" x14ac:dyDescent="0.25">
      <c r="A372" t="s">
        <v>634</v>
      </c>
      <c r="B372" t="s">
        <v>625</v>
      </c>
      <c r="C372" t="str">
        <f>+_xlfn.XLOOKUP(B372,TablaDatos[COD],TablaDatos[ENTIDAD],"No",0)</f>
        <v>0112-01 SDE</v>
      </c>
      <c r="D372" t="s">
        <v>42</v>
      </c>
      <c r="E372" t="s">
        <v>1760</v>
      </c>
      <c r="F372" t="s">
        <v>1761</v>
      </c>
      <c r="G372" s="7">
        <v>500000</v>
      </c>
    </row>
    <row r="373" spans="1:7" x14ac:dyDescent="0.25">
      <c r="A373" t="s">
        <v>635</v>
      </c>
      <c r="B373" t="s">
        <v>625</v>
      </c>
      <c r="C373" t="str">
        <f>+_xlfn.XLOOKUP(B373,TablaDatos[COD],TablaDatos[ENTIDAD],"No",0)</f>
        <v>0112-01 SDE</v>
      </c>
      <c r="D373" t="s">
        <v>44</v>
      </c>
      <c r="E373" t="s">
        <v>1782</v>
      </c>
      <c r="F373" t="s">
        <v>1783</v>
      </c>
      <c r="G373" s="7">
        <v>36396000</v>
      </c>
    </row>
    <row r="374" spans="1:7" x14ac:dyDescent="0.25">
      <c r="A374" t="s">
        <v>635</v>
      </c>
      <c r="B374" t="s">
        <v>625</v>
      </c>
      <c r="C374" t="str">
        <f>+_xlfn.XLOOKUP(B374,TablaDatos[COD],TablaDatos[ENTIDAD],"No",0)</f>
        <v>0112-01 SDE</v>
      </c>
      <c r="D374" t="s">
        <v>44</v>
      </c>
      <c r="E374" t="s">
        <v>1821</v>
      </c>
      <c r="F374" t="s">
        <v>1759</v>
      </c>
      <c r="G374" s="7">
        <v>2216162100</v>
      </c>
    </row>
    <row r="375" spans="1:7" x14ac:dyDescent="0.25">
      <c r="A375" t="s">
        <v>637</v>
      </c>
      <c r="B375" t="s">
        <v>625</v>
      </c>
      <c r="C375" t="str">
        <f>+_xlfn.XLOOKUP(B375,TablaDatos[COD],TablaDatos[ENTIDAD],"No",0)</f>
        <v>0112-01 SDE</v>
      </c>
      <c r="D375" t="s">
        <v>47</v>
      </c>
      <c r="E375" t="s">
        <v>1840</v>
      </c>
      <c r="F375" t="s">
        <v>1841</v>
      </c>
      <c r="G375" s="7">
        <v>262889281993</v>
      </c>
    </row>
    <row r="376" spans="1:7" x14ac:dyDescent="0.25">
      <c r="A376" t="s">
        <v>638</v>
      </c>
      <c r="B376" t="s">
        <v>625</v>
      </c>
      <c r="C376" t="str">
        <f>+_xlfn.XLOOKUP(B376,TablaDatos[COD],TablaDatos[ENTIDAD],"No",0)</f>
        <v>0112-01 SDE</v>
      </c>
      <c r="D376" t="s">
        <v>49</v>
      </c>
      <c r="E376" t="s">
        <v>1768</v>
      </c>
      <c r="F376" t="s">
        <v>1769</v>
      </c>
      <c r="G376" s="7">
        <v>0</v>
      </c>
    </row>
    <row r="377" spans="1:7" x14ac:dyDescent="0.25">
      <c r="A377" t="s">
        <v>638</v>
      </c>
      <c r="B377" t="s">
        <v>625</v>
      </c>
      <c r="C377" t="str">
        <f>+_xlfn.XLOOKUP(B377,TablaDatos[COD],TablaDatos[ENTIDAD],"No",0)</f>
        <v>0112-01 SDE</v>
      </c>
      <c r="D377" t="s">
        <v>49</v>
      </c>
      <c r="E377" t="s">
        <v>1749</v>
      </c>
      <c r="F377" t="s">
        <v>1750</v>
      </c>
      <c r="G377" s="7">
        <v>5103065</v>
      </c>
    </row>
    <row r="378" spans="1:7" x14ac:dyDescent="0.25">
      <c r="A378" t="s">
        <v>639</v>
      </c>
      <c r="B378" t="s">
        <v>625</v>
      </c>
      <c r="C378" t="str">
        <f>+_xlfn.XLOOKUP(B378,TablaDatos[COD],TablaDatos[ENTIDAD],"No",0)</f>
        <v>0112-01 SDE</v>
      </c>
      <c r="D378" t="s">
        <v>51</v>
      </c>
      <c r="E378" t="s">
        <v>1752</v>
      </c>
      <c r="F378" t="s">
        <v>1753</v>
      </c>
      <c r="G378" s="7">
        <v>0</v>
      </c>
    </row>
    <row r="379" spans="1:7" x14ac:dyDescent="0.25">
      <c r="A379" t="s">
        <v>639</v>
      </c>
      <c r="B379" t="s">
        <v>625</v>
      </c>
      <c r="C379" t="str">
        <f>+_xlfn.XLOOKUP(B379,TablaDatos[COD],TablaDatos[ENTIDAD],"No",0)</f>
        <v>0112-01 SDE</v>
      </c>
      <c r="D379" t="s">
        <v>51</v>
      </c>
      <c r="E379" t="s">
        <v>1741</v>
      </c>
      <c r="F379" t="s">
        <v>1742</v>
      </c>
      <c r="G379" s="7">
        <v>90100000</v>
      </c>
    </row>
    <row r="380" spans="1:7" x14ac:dyDescent="0.25">
      <c r="A380" t="s">
        <v>639</v>
      </c>
      <c r="B380" t="s">
        <v>625</v>
      </c>
      <c r="C380" t="str">
        <f>+_xlfn.XLOOKUP(B380,TablaDatos[COD],TablaDatos[ENTIDAD],"No",0)</f>
        <v>0112-01 SDE</v>
      </c>
      <c r="D380" t="s">
        <v>51</v>
      </c>
      <c r="E380" t="s">
        <v>1745</v>
      </c>
      <c r="F380" t="s">
        <v>1746</v>
      </c>
      <c r="G380" s="7">
        <v>42460000</v>
      </c>
    </row>
    <row r="381" spans="1:7" x14ac:dyDescent="0.25">
      <c r="A381" t="s">
        <v>642</v>
      </c>
      <c r="B381" t="s">
        <v>625</v>
      </c>
      <c r="C381" t="str">
        <f>+_xlfn.XLOOKUP(B381,TablaDatos[COD],TablaDatos[ENTIDAD],"No",0)</f>
        <v>0112-01 SDE</v>
      </c>
      <c r="D381" t="s">
        <v>56</v>
      </c>
      <c r="E381" t="s">
        <v>1842</v>
      </c>
      <c r="F381" t="s">
        <v>1843</v>
      </c>
      <c r="G381" s="7">
        <v>203000</v>
      </c>
    </row>
    <row r="382" spans="1:7" x14ac:dyDescent="0.25">
      <c r="A382" t="s">
        <v>642</v>
      </c>
      <c r="B382" t="s">
        <v>625</v>
      </c>
      <c r="C382" t="str">
        <f>+_xlfn.XLOOKUP(B382,TablaDatos[COD],TablaDatos[ENTIDAD],"No",0)</f>
        <v>0112-01 SDE</v>
      </c>
      <c r="D382" t="s">
        <v>56</v>
      </c>
      <c r="E382" t="s">
        <v>1790</v>
      </c>
      <c r="F382" t="s">
        <v>1791</v>
      </c>
      <c r="G382" s="7">
        <v>25219691</v>
      </c>
    </row>
    <row r="383" spans="1:7" x14ac:dyDescent="0.25">
      <c r="A383" t="s">
        <v>643</v>
      </c>
      <c r="B383" t="s">
        <v>625</v>
      </c>
      <c r="C383" t="str">
        <f>+_xlfn.XLOOKUP(B383,TablaDatos[COD],TablaDatos[ENTIDAD],"No",0)</f>
        <v>0112-01 SDE</v>
      </c>
      <c r="D383" t="s">
        <v>58</v>
      </c>
      <c r="E383" t="s">
        <v>1770</v>
      </c>
      <c r="F383" t="s">
        <v>1771</v>
      </c>
      <c r="G383" s="7">
        <v>459246516</v>
      </c>
    </row>
    <row r="384" spans="1:7" x14ac:dyDescent="0.25">
      <c r="A384" t="s">
        <v>641</v>
      </c>
      <c r="B384" t="s">
        <v>625</v>
      </c>
      <c r="C384" t="str">
        <f>+_xlfn.XLOOKUP(B384,TablaDatos[COD],TablaDatos[ENTIDAD],"No",0)</f>
        <v>0112-01 SDE</v>
      </c>
      <c r="D384" t="s">
        <v>54</v>
      </c>
      <c r="E384" t="s">
        <v>1772</v>
      </c>
      <c r="F384" t="s">
        <v>1773</v>
      </c>
      <c r="G384" s="7">
        <v>153249256</v>
      </c>
    </row>
    <row r="385" spans="1:7" x14ac:dyDescent="0.25">
      <c r="A385" t="s">
        <v>641</v>
      </c>
      <c r="B385" t="s">
        <v>625</v>
      </c>
      <c r="C385" t="str">
        <f>+_xlfn.XLOOKUP(B385,TablaDatos[COD],TablaDatos[ENTIDAD],"No",0)</f>
        <v>0112-01 SDE</v>
      </c>
      <c r="D385" t="s">
        <v>54</v>
      </c>
      <c r="E385" t="s">
        <v>1844</v>
      </c>
      <c r="F385" t="s">
        <v>1773</v>
      </c>
      <c r="G385" s="7">
        <v>62379123924</v>
      </c>
    </row>
    <row r="386" spans="1:7" x14ac:dyDescent="0.25">
      <c r="A386" t="s">
        <v>644</v>
      </c>
      <c r="B386" t="s">
        <v>646</v>
      </c>
      <c r="C386" t="str">
        <f>+_xlfn.XLOOKUP(B386,TablaDatos[COD],TablaDatos[ENTIDAD],"No",0)</f>
        <v>0113-01 SDM</v>
      </c>
      <c r="D386" t="s">
        <v>26</v>
      </c>
      <c r="E386" t="s">
        <v>1774</v>
      </c>
      <c r="F386" t="s">
        <v>1775</v>
      </c>
      <c r="G386" s="7">
        <v>8890000</v>
      </c>
    </row>
    <row r="387" spans="1:7" x14ac:dyDescent="0.25">
      <c r="A387" t="s">
        <v>648</v>
      </c>
      <c r="B387" t="s">
        <v>646</v>
      </c>
      <c r="C387" t="str">
        <f>+_xlfn.XLOOKUP(B387,TablaDatos[COD],TablaDatos[ENTIDAD],"No",0)</f>
        <v>0113-01 SDM</v>
      </c>
      <c r="D387" t="s">
        <v>28</v>
      </c>
      <c r="E387" t="s">
        <v>1776</v>
      </c>
      <c r="F387" t="s">
        <v>1777</v>
      </c>
      <c r="G387" s="7">
        <v>320808000</v>
      </c>
    </row>
    <row r="388" spans="1:7" x14ac:dyDescent="0.25">
      <c r="A388" t="s">
        <v>648</v>
      </c>
      <c r="B388" t="s">
        <v>646</v>
      </c>
      <c r="C388" t="str">
        <f>+_xlfn.XLOOKUP(B388,TablaDatos[COD],TablaDatos[ENTIDAD],"No",0)</f>
        <v>0113-01 SDM</v>
      </c>
      <c r="D388" t="s">
        <v>28</v>
      </c>
      <c r="E388" t="s">
        <v>1827</v>
      </c>
      <c r="F388" t="s">
        <v>1777</v>
      </c>
      <c r="G388" s="7">
        <v>20000000</v>
      </c>
    </row>
    <row r="389" spans="1:7" x14ac:dyDescent="0.25">
      <c r="A389" t="s">
        <v>649</v>
      </c>
      <c r="B389" t="s">
        <v>646</v>
      </c>
      <c r="C389" t="str">
        <f>+_xlfn.XLOOKUP(B389,TablaDatos[COD],TablaDatos[ENTIDAD],"No",0)</f>
        <v>0113-01 SDM</v>
      </c>
      <c r="D389" t="s">
        <v>30</v>
      </c>
      <c r="E389" t="s">
        <v>1815</v>
      </c>
      <c r="F389" t="s">
        <v>1816</v>
      </c>
      <c r="G389" s="7">
        <v>419383800</v>
      </c>
    </row>
    <row r="390" spans="1:7" x14ac:dyDescent="0.25">
      <c r="A390" t="s">
        <v>652</v>
      </c>
      <c r="B390" t="s">
        <v>646</v>
      </c>
      <c r="C390" t="str">
        <f>+_xlfn.XLOOKUP(B390,TablaDatos[COD],TablaDatos[ENTIDAD],"No",0)</f>
        <v>0113-01 SDM</v>
      </c>
      <c r="D390" t="s">
        <v>36</v>
      </c>
      <c r="E390" t="s">
        <v>1725</v>
      </c>
      <c r="F390" t="s">
        <v>1726</v>
      </c>
      <c r="G390" s="7">
        <v>346991847</v>
      </c>
    </row>
    <row r="391" spans="1:7" x14ac:dyDescent="0.25">
      <c r="A391" t="s">
        <v>652</v>
      </c>
      <c r="B391" t="s">
        <v>646</v>
      </c>
      <c r="C391" t="str">
        <f>+_xlfn.XLOOKUP(B391,TablaDatos[COD],TablaDatos[ENTIDAD],"No",0)</f>
        <v>0113-01 SDM</v>
      </c>
      <c r="D391" t="s">
        <v>36</v>
      </c>
      <c r="E391" t="s">
        <v>1828</v>
      </c>
      <c r="F391" t="s">
        <v>1829</v>
      </c>
      <c r="G391" s="7">
        <v>33718617</v>
      </c>
    </row>
    <row r="392" spans="1:7" x14ac:dyDescent="0.25">
      <c r="A392" t="s">
        <v>652</v>
      </c>
      <c r="B392" t="s">
        <v>646</v>
      </c>
      <c r="C392" t="str">
        <f>+_xlfn.XLOOKUP(B392,TablaDatos[COD],TablaDatos[ENTIDAD],"No",0)</f>
        <v>0113-01 SDM</v>
      </c>
      <c r="D392" t="s">
        <v>36</v>
      </c>
      <c r="E392" t="s">
        <v>1830</v>
      </c>
      <c r="F392" t="s">
        <v>1755</v>
      </c>
      <c r="G392" s="7">
        <v>0</v>
      </c>
    </row>
    <row r="393" spans="1:7" x14ac:dyDescent="0.25">
      <c r="A393" t="s">
        <v>653</v>
      </c>
      <c r="B393" t="s">
        <v>646</v>
      </c>
      <c r="C393" t="str">
        <f>+_xlfn.XLOOKUP(B393,TablaDatos[COD],TablaDatos[ENTIDAD],"No",0)</f>
        <v>0113-01 SDM</v>
      </c>
      <c r="D393" t="s">
        <v>38</v>
      </c>
      <c r="E393" t="s">
        <v>1727</v>
      </c>
      <c r="F393" t="s">
        <v>1728</v>
      </c>
      <c r="G393" s="7">
        <v>97308900</v>
      </c>
    </row>
    <row r="394" spans="1:7" x14ac:dyDescent="0.25">
      <c r="A394" t="s">
        <v>653</v>
      </c>
      <c r="B394" t="s">
        <v>646</v>
      </c>
      <c r="C394" t="str">
        <f>+_xlfn.XLOOKUP(B394,TablaDatos[COD],TablaDatos[ENTIDAD],"No",0)</f>
        <v>0113-01 SDM</v>
      </c>
      <c r="D394" t="s">
        <v>38</v>
      </c>
      <c r="E394" t="s">
        <v>1729</v>
      </c>
      <c r="F394" t="s">
        <v>1730</v>
      </c>
      <c r="G394" s="7">
        <v>0</v>
      </c>
    </row>
    <row r="395" spans="1:7" x14ac:dyDescent="0.25">
      <c r="A395" t="s">
        <v>653</v>
      </c>
      <c r="B395" t="s">
        <v>646</v>
      </c>
      <c r="C395" t="str">
        <f>+_xlfn.XLOOKUP(B395,TablaDatos[COD],TablaDatos[ENTIDAD],"No",0)</f>
        <v>0113-01 SDM</v>
      </c>
      <c r="D395" t="s">
        <v>38</v>
      </c>
      <c r="E395" t="s">
        <v>1733</v>
      </c>
      <c r="F395" t="s">
        <v>1734</v>
      </c>
      <c r="G395" s="7">
        <v>101692192</v>
      </c>
    </row>
    <row r="396" spans="1:7" x14ac:dyDescent="0.25">
      <c r="A396" t="s">
        <v>653</v>
      </c>
      <c r="B396" t="s">
        <v>646</v>
      </c>
      <c r="C396" t="str">
        <f>+_xlfn.XLOOKUP(B396,TablaDatos[COD],TablaDatos[ENTIDAD],"No",0)</f>
        <v>0113-01 SDM</v>
      </c>
      <c r="D396" t="s">
        <v>38</v>
      </c>
      <c r="E396" t="s">
        <v>1819</v>
      </c>
      <c r="F396" t="s">
        <v>1732</v>
      </c>
      <c r="G396" s="7">
        <v>2182039717</v>
      </c>
    </row>
    <row r="397" spans="1:7" x14ac:dyDescent="0.25">
      <c r="A397" t="s">
        <v>654</v>
      </c>
      <c r="B397" t="s">
        <v>646</v>
      </c>
      <c r="C397" t="str">
        <f>+_xlfn.XLOOKUP(B397,TablaDatos[COD],TablaDatos[ENTIDAD],"No",0)</f>
        <v>0113-01 SDM</v>
      </c>
      <c r="D397" t="s">
        <v>40</v>
      </c>
      <c r="E397" t="s">
        <v>1845</v>
      </c>
      <c r="F397" t="s">
        <v>1781</v>
      </c>
      <c r="G397" s="7">
        <v>337829320</v>
      </c>
    </row>
    <row r="398" spans="1:7" x14ac:dyDescent="0.25">
      <c r="A398" t="s">
        <v>655</v>
      </c>
      <c r="B398" t="s">
        <v>646</v>
      </c>
      <c r="C398" t="str">
        <f>+_xlfn.XLOOKUP(B398,TablaDatos[COD],TablaDatos[ENTIDAD],"No",0)</f>
        <v>0113-01 SDM</v>
      </c>
      <c r="D398" t="s">
        <v>42</v>
      </c>
      <c r="E398" t="s">
        <v>1751</v>
      </c>
      <c r="F398" t="s">
        <v>1736</v>
      </c>
      <c r="G398" s="7">
        <v>5161873</v>
      </c>
    </row>
    <row r="399" spans="1:7" x14ac:dyDescent="0.25">
      <c r="A399" t="s">
        <v>655</v>
      </c>
      <c r="B399" t="s">
        <v>646</v>
      </c>
      <c r="C399" t="str">
        <f>+_xlfn.XLOOKUP(B399,TablaDatos[COD],TablaDatos[ENTIDAD],"No",0)</f>
        <v>0113-01 SDM</v>
      </c>
      <c r="D399" t="s">
        <v>42</v>
      </c>
      <c r="E399" t="s">
        <v>1764</v>
      </c>
      <c r="F399" t="s">
        <v>1765</v>
      </c>
      <c r="G399" s="7">
        <v>4413020</v>
      </c>
    </row>
    <row r="400" spans="1:7" x14ac:dyDescent="0.25">
      <c r="A400" t="s">
        <v>655</v>
      </c>
      <c r="B400" t="s">
        <v>646</v>
      </c>
      <c r="C400" t="str">
        <f>+_xlfn.XLOOKUP(B400,TablaDatos[COD],TablaDatos[ENTIDAD],"No",0)</f>
        <v>0113-01 SDM</v>
      </c>
      <c r="D400" t="s">
        <v>42</v>
      </c>
      <c r="E400" t="s">
        <v>1846</v>
      </c>
      <c r="F400" t="s">
        <v>1748</v>
      </c>
      <c r="G400" s="7">
        <v>482108324</v>
      </c>
    </row>
    <row r="401" spans="1:7" x14ac:dyDescent="0.25">
      <c r="A401" t="s">
        <v>656</v>
      </c>
      <c r="B401" t="s">
        <v>646</v>
      </c>
      <c r="C401" t="str">
        <f>+_xlfn.XLOOKUP(B401,TablaDatos[COD],TablaDatos[ENTIDAD],"No",0)</f>
        <v>0113-01 SDM</v>
      </c>
      <c r="D401" t="s">
        <v>44</v>
      </c>
      <c r="E401" t="s">
        <v>1821</v>
      </c>
      <c r="F401" t="s">
        <v>1759</v>
      </c>
      <c r="G401" s="7">
        <v>190710000</v>
      </c>
    </row>
    <row r="402" spans="1:7" x14ac:dyDescent="0.25">
      <c r="A402" t="s">
        <v>656</v>
      </c>
      <c r="B402" t="s">
        <v>646</v>
      </c>
      <c r="C402" t="str">
        <f>+_xlfn.XLOOKUP(B402,TablaDatos[COD],TablaDatos[ENTIDAD],"No",0)</f>
        <v>0113-01 SDM</v>
      </c>
      <c r="D402" t="s">
        <v>44</v>
      </c>
      <c r="E402" t="s">
        <v>1847</v>
      </c>
      <c r="F402" t="s">
        <v>1783</v>
      </c>
      <c r="G402" s="7">
        <v>0</v>
      </c>
    </row>
    <row r="403" spans="1:7" x14ac:dyDescent="0.25">
      <c r="A403" t="s">
        <v>658</v>
      </c>
      <c r="B403" t="s">
        <v>646</v>
      </c>
      <c r="C403" t="str">
        <f>+_xlfn.XLOOKUP(B403,TablaDatos[COD],TablaDatos[ENTIDAD],"No",0)</f>
        <v>0113-01 SDM</v>
      </c>
      <c r="D403" t="s">
        <v>47</v>
      </c>
      <c r="E403" t="s">
        <v>1762</v>
      </c>
      <c r="F403" t="s">
        <v>1763</v>
      </c>
      <c r="G403" s="7">
        <v>100000000</v>
      </c>
    </row>
    <row r="404" spans="1:7" x14ac:dyDescent="0.25">
      <c r="A404" t="s">
        <v>658</v>
      </c>
      <c r="B404" t="s">
        <v>646</v>
      </c>
      <c r="C404" t="str">
        <f>+_xlfn.XLOOKUP(B404,TablaDatos[COD],TablaDatos[ENTIDAD],"No",0)</f>
        <v>0113-01 SDM</v>
      </c>
      <c r="D404" t="s">
        <v>47</v>
      </c>
      <c r="E404" t="s">
        <v>1848</v>
      </c>
      <c r="F404" t="s">
        <v>1763</v>
      </c>
      <c r="G404" s="7">
        <v>4200000000</v>
      </c>
    </row>
    <row r="405" spans="1:7" x14ac:dyDescent="0.25">
      <c r="A405" t="s">
        <v>659</v>
      </c>
      <c r="B405" t="s">
        <v>646</v>
      </c>
      <c r="C405" t="str">
        <f>+_xlfn.XLOOKUP(B405,TablaDatos[COD],TablaDatos[ENTIDAD],"No",0)</f>
        <v>0113-01 SDM</v>
      </c>
      <c r="D405" t="s">
        <v>49</v>
      </c>
      <c r="E405" t="s">
        <v>1749</v>
      </c>
      <c r="F405" t="s">
        <v>1750</v>
      </c>
      <c r="G405" s="7">
        <v>615150</v>
      </c>
    </row>
    <row r="406" spans="1:7" x14ac:dyDescent="0.25">
      <c r="A406" t="s">
        <v>660</v>
      </c>
      <c r="B406" t="s">
        <v>646</v>
      </c>
      <c r="C406" t="str">
        <f>+_xlfn.XLOOKUP(B406,TablaDatos[COD],TablaDatos[ENTIDAD],"No",0)</f>
        <v>0113-01 SDM</v>
      </c>
      <c r="D406" t="s">
        <v>51</v>
      </c>
      <c r="E406" t="s">
        <v>1741</v>
      </c>
      <c r="F406" t="s">
        <v>1742</v>
      </c>
      <c r="G406" s="7">
        <v>110000000</v>
      </c>
    </row>
    <row r="407" spans="1:7" x14ac:dyDescent="0.25">
      <c r="A407" t="s">
        <v>660</v>
      </c>
      <c r="B407" t="s">
        <v>646</v>
      </c>
      <c r="C407" t="str">
        <f>+_xlfn.XLOOKUP(B407,TablaDatos[COD],TablaDatos[ENTIDAD],"No",0)</f>
        <v>0113-01 SDM</v>
      </c>
      <c r="D407" t="s">
        <v>51</v>
      </c>
      <c r="E407" t="s">
        <v>1745</v>
      </c>
      <c r="F407" t="s">
        <v>1746</v>
      </c>
      <c r="G407" s="7">
        <v>93820352</v>
      </c>
    </row>
    <row r="408" spans="1:7" x14ac:dyDescent="0.25">
      <c r="A408" t="s">
        <v>660</v>
      </c>
      <c r="B408" t="s">
        <v>646</v>
      </c>
      <c r="C408" t="str">
        <f>+_xlfn.XLOOKUP(B408,TablaDatos[COD],TablaDatos[ENTIDAD],"No",0)</f>
        <v>0113-01 SDM</v>
      </c>
      <c r="D408" t="s">
        <v>51</v>
      </c>
      <c r="E408" t="s">
        <v>1826</v>
      </c>
      <c r="F408" t="s">
        <v>1746</v>
      </c>
      <c r="G408" s="7">
        <v>154670835</v>
      </c>
    </row>
    <row r="409" spans="1:7" x14ac:dyDescent="0.25">
      <c r="A409" t="s">
        <v>663</v>
      </c>
      <c r="B409" t="s">
        <v>646</v>
      </c>
      <c r="C409" t="str">
        <f>+_xlfn.XLOOKUP(B409,TablaDatos[COD],TablaDatos[ENTIDAD],"No",0)</f>
        <v>0113-01 SDM</v>
      </c>
      <c r="D409" t="s">
        <v>56</v>
      </c>
      <c r="E409" t="s">
        <v>1790</v>
      </c>
      <c r="F409" t="s">
        <v>1791</v>
      </c>
      <c r="G409" s="7">
        <v>9997559</v>
      </c>
    </row>
    <row r="410" spans="1:7" x14ac:dyDescent="0.25">
      <c r="A410" t="s">
        <v>664</v>
      </c>
      <c r="B410" t="s">
        <v>646</v>
      </c>
      <c r="C410" t="str">
        <f>+_xlfn.XLOOKUP(B410,TablaDatos[COD],TablaDatos[ENTIDAD],"No",0)</f>
        <v>0113-01 SDM</v>
      </c>
      <c r="D410" t="s">
        <v>58</v>
      </c>
      <c r="E410" t="s">
        <v>1770</v>
      </c>
      <c r="F410" t="s">
        <v>1771</v>
      </c>
      <c r="G410" s="7">
        <v>655330269</v>
      </c>
    </row>
    <row r="411" spans="1:7" x14ac:dyDescent="0.25">
      <c r="A411" t="s">
        <v>662</v>
      </c>
      <c r="B411" t="s">
        <v>646</v>
      </c>
      <c r="C411" t="str">
        <f>+_xlfn.XLOOKUP(B411,TablaDatos[COD],TablaDatos[ENTIDAD],"No",0)</f>
        <v>0113-01 SDM</v>
      </c>
      <c r="D411" t="s">
        <v>54</v>
      </c>
      <c r="E411" t="s">
        <v>1772</v>
      </c>
      <c r="F411" t="s">
        <v>1773</v>
      </c>
      <c r="G411" s="7">
        <v>4946728947</v>
      </c>
    </row>
    <row r="412" spans="1:7" x14ac:dyDescent="0.25">
      <c r="A412" t="s">
        <v>668</v>
      </c>
      <c r="B412" t="s">
        <v>666</v>
      </c>
      <c r="C412" t="str">
        <f>+_xlfn.XLOOKUP(B412,TablaDatos[COD],TablaDatos[ENTIDAD],"No",0)</f>
        <v>0113-02 SDM</v>
      </c>
      <c r="D412" t="s">
        <v>28</v>
      </c>
      <c r="E412" t="s">
        <v>1827</v>
      </c>
      <c r="F412" t="s">
        <v>1777</v>
      </c>
      <c r="G412" s="7">
        <v>724502000</v>
      </c>
    </row>
    <row r="413" spans="1:7" x14ac:dyDescent="0.25">
      <c r="A413" t="s">
        <v>672</v>
      </c>
      <c r="B413" t="s">
        <v>666</v>
      </c>
      <c r="C413" t="str">
        <f>+_xlfn.XLOOKUP(B413,TablaDatos[COD],TablaDatos[ENTIDAD],"No",0)</f>
        <v>0113-02 SDM</v>
      </c>
      <c r="D413" t="s">
        <v>36</v>
      </c>
      <c r="E413" t="s">
        <v>1849</v>
      </c>
      <c r="F413" t="s">
        <v>1726</v>
      </c>
      <c r="G413" s="7">
        <v>0</v>
      </c>
    </row>
    <row r="414" spans="1:7" x14ac:dyDescent="0.25">
      <c r="A414" t="s">
        <v>672</v>
      </c>
      <c r="B414" t="s">
        <v>666</v>
      </c>
      <c r="C414" t="str">
        <f>+_xlfn.XLOOKUP(B414,TablaDatos[COD],TablaDatos[ENTIDAD],"No",0)</f>
        <v>0113-02 SDM</v>
      </c>
      <c r="D414" t="s">
        <v>36</v>
      </c>
      <c r="E414" t="s">
        <v>1830</v>
      </c>
      <c r="F414" t="s">
        <v>1755</v>
      </c>
      <c r="G414" s="7">
        <v>21886032000</v>
      </c>
    </row>
    <row r="415" spans="1:7" x14ac:dyDescent="0.25">
      <c r="A415" t="s">
        <v>673</v>
      </c>
      <c r="B415" t="s">
        <v>666</v>
      </c>
      <c r="C415" t="str">
        <f>+_xlfn.XLOOKUP(B415,TablaDatos[COD],TablaDatos[ENTIDAD],"No",0)</f>
        <v>0113-02 SDM</v>
      </c>
      <c r="D415" t="s">
        <v>38</v>
      </c>
      <c r="E415" t="s">
        <v>1819</v>
      </c>
      <c r="F415" t="s">
        <v>1732</v>
      </c>
      <c r="G415" s="7">
        <v>7491693366</v>
      </c>
    </row>
    <row r="416" spans="1:7" x14ac:dyDescent="0.25">
      <c r="A416" t="s">
        <v>673</v>
      </c>
      <c r="B416" t="s">
        <v>666</v>
      </c>
      <c r="C416" t="str">
        <f>+_xlfn.XLOOKUP(B416,TablaDatos[COD],TablaDatos[ENTIDAD],"No",0)</f>
        <v>0113-02 SDM</v>
      </c>
      <c r="D416" t="s">
        <v>38</v>
      </c>
      <c r="E416" t="s">
        <v>1798</v>
      </c>
      <c r="F416" t="s">
        <v>1734</v>
      </c>
      <c r="G416" s="7">
        <v>3326663308</v>
      </c>
    </row>
    <row r="417" spans="1:7" x14ac:dyDescent="0.25">
      <c r="A417" t="s">
        <v>674</v>
      </c>
      <c r="B417" t="s">
        <v>666</v>
      </c>
      <c r="C417" t="str">
        <f>+_xlfn.XLOOKUP(B417,TablaDatos[COD],TablaDatos[ENTIDAD],"No",0)</f>
        <v>0113-02 SDM</v>
      </c>
      <c r="D417" t="s">
        <v>40</v>
      </c>
      <c r="E417" t="s">
        <v>1845</v>
      </c>
      <c r="F417" t="s">
        <v>1781</v>
      </c>
      <c r="G417" s="7">
        <v>50325903</v>
      </c>
    </row>
    <row r="418" spans="1:7" x14ac:dyDescent="0.25">
      <c r="A418" t="s">
        <v>675</v>
      </c>
      <c r="B418" t="s">
        <v>666</v>
      </c>
      <c r="C418" t="str">
        <f>+_xlfn.XLOOKUP(B418,TablaDatos[COD],TablaDatos[ENTIDAD],"No",0)</f>
        <v>0113-02 SDM</v>
      </c>
      <c r="D418" t="s">
        <v>42</v>
      </c>
      <c r="E418" t="s">
        <v>1850</v>
      </c>
      <c r="F418" t="s">
        <v>1765</v>
      </c>
      <c r="G418" s="7">
        <v>12495000</v>
      </c>
    </row>
    <row r="419" spans="1:7" x14ac:dyDescent="0.25">
      <c r="A419" t="s">
        <v>675</v>
      </c>
      <c r="B419" t="s">
        <v>666</v>
      </c>
      <c r="C419" t="str">
        <f>+_xlfn.XLOOKUP(B419,TablaDatos[COD],TablaDatos[ENTIDAD],"No",0)</f>
        <v>0113-02 SDM</v>
      </c>
      <c r="D419" t="s">
        <v>42</v>
      </c>
      <c r="E419" t="s">
        <v>1846</v>
      </c>
      <c r="F419" t="s">
        <v>1748</v>
      </c>
      <c r="G419" s="7">
        <v>437218147</v>
      </c>
    </row>
    <row r="420" spans="1:7" x14ac:dyDescent="0.25">
      <c r="A420" t="s">
        <v>676</v>
      </c>
      <c r="B420" t="s">
        <v>666</v>
      </c>
      <c r="C420" t="str">
        <f>+_xlfn.XLOOKUP(B420,TablaDatos[COD],TablaDatos[ENTIDAD],"No",0)</f>
        <v>0113-02 SDM</v>
      </c>
      <c r="D420" t="s">
        <v>44</v>
      </c>
      <c r="E420" t="s">
        <v>1821</v>
      </c>
      <c r="F420" t="s">
        <v>1759</v>
      </c>
      <c r="G420" s="7">
        <v>3871500000</v>
      </c>
    </row>
    <row r="421" spans="1:7" x14ac:dyDescent="0.25">
      <c r="A421" t="s">
        <v>678</v>
      </c>
      <c r="B421" t="s">
        <v>666</v>
      </c>
      <c r="C421" t="str">
        <f>+_xlfn.XLOOKUP(B421,TablaDatos[COD],TablaDatos[ENTIDAD],"No",0)</f>
        <v>0113-02 SDM</v>
      </c>
      <c r="D421" t="s">
        <v>47</v>
      </c>
      <c r="E421" t="s">
        <v>1848</v>
      </c>
      <c r="F421" t="s">
        <v>1763</v>
      </c>
      <c r="G421" s="7">
        <v>3400000000</v>
      </c>
    </row>
    <row r="422" spans="1:7" x14ac:dyDescent="0.25">
      <c r="A422" t="s">
        <v>679</v>
      </c>
      <c r="B422" t="s">
        <v>666</v>
      </c>
      <c r="C422" t="str">
        <f>+_xlfn.XLOOKUP(B422,TablaDatos[COD],TablaDatos[ENTIDAD],"No",0)</f>
        <v>0113-02 SDM</v>
      </c>
      <c r="D422" t="s">
        <v>49</v>
      </c>
      <c r="E422" t="s">
        <v>1822</v>
      </c>
      <c r="F422" t="s">
        <v>1750</v>
      </c>
      <c r="G422" s="7">
        <v>677714828</v>
      </c>
    </row>
    <row r="423" spans="1:7" x14ac:dyDescent="0.25">
      <c r="A423" t="s">
        <v>680</v>
      </c>
      <c r="B423" t="s">
        <v>666</v>
      </c>
      <c r="C423" t="str">
        <f>+_xlfn.XLOOKUP(B423,TablaDatos[COD],TablaDatos[ENTIDAD],"No",0)</f>
        <v>0113-02 SDM</v>
      </c>
      <c r="D423" t="s">
        <v>51</v>
      </c>
      <c r="E423" t="s">
        <v>1825</v>
      </c>
      <c r="F423" t="s">
        <v>1744</v>
      </c>
      <c r="G423" s="7">
        <v>49000000</v>
      </c>
    </row>
    <row r="424" spans="1:7" x14ac:dyDescent="0.25">
      <c r="A424" t="s">
        <v>680</v>
      </c>
      <c r="B424" t="s">
        <v>666</v>
      </c>
      <c r="C424" t="str">
        <f>+_xlfn.XLOOKUP(B424,TablaDatos[COD],TablaDatos[ENTIDAD],"No",0)</f>
        <v>0113-02 SDM</v>
      </c>
      <c r="D424" t="s">
        <v>51</v>
      </c>
      <c r="E424" t="s">
        <v>1826</v>
      </c>
      <c r="F424" t="s">
        <v>1746</v>
      </c>
      <c r="G424" s="7">
        <v>12439500</v>
      </c>
    </row>
    <row r="425" spans="1:7" x14ac:dyDescent="0.25">
      <c r="A425" t="s">
        <v>685</v>
      </c>
      <c r="B425" t="s">
        <v>687</v>
      </c>
      <c r="C425" t="str">
        <f>+_xlfn.XLOOKUP(B425,TablaDatos[COD],TablaDatos[ENTIDAD],"No",0)</f>
        <v>0114-01 SDS</v>
      </c>
      <c r="D425" t="s">
        <v>26</v>
      </c>
      <c r="E425" t="s">
        <v>1774</v>
      </c>
      <c r="F425" t="s">
        <v>1775</v>
      </c>
      <c r="G425" s="7">
        <v>0</v>
      </c>
    </row>
    <row r="426" spans="1:7" x14ac:dyDescent="0.25">
      <c r="A426" t="s">
        <v>705</v>
      </c>
      <c r="B426" t="s">
        <v>687</v>
      </c>
      <c r="C426" t="str">
        <f>+_xlfn.XLOOKUP(B426,TablaDatos[COD],TablaDatos[ENTIDAD],"No",0)</f>
        <v>0114-01 SDS</v>
      </c>
      <c r="D426" t="s">
        <v>58</v>
      </c>
      <c r="E426" t="s">
        <v>1770</v>
      </c>
      <c r="F426" t="s">
        <v>1771</v>
      </c>
      <c r="G426" s="7">
        <v>350859010</v>
      </c>
    </row>
    <row r="427" spans="1:7" x14ac:dyDescent="0.25">
      <c r="A427" t="s">
        <v>703</v>
      </c>
      <c r="B427" t="s">
        <v>687</v>
      </c>
      <c r="C427" t="str">
        <f>+_xlfn.XLOOKUP(B427,TablaDatos[COD],TablaDatos[ENTIDAD],"No",0)</f>
        <v>0114-01 SDS</v>
      </c>
      <c r="D427" t="s">
        <v>54</v>
      </c>
      <c r="E427" t="s">
        <v>1772</v>
      </c>
      <c r="F427" t="s">
        <v>1773</v>
      </c>
      <c r="G427" s="7">
        <v>1089678439</v>
      </c>
    </row>
    <row r="428" spans="1:7" x14ac:dyDescent="0.25">
      <c r="A428" t="s">
        <v>706</v>
      </c>
      <c r="B428" t="s">
        <v>708</v>
      </c>
      <c r="C428" t="str">
        <f>+_xlfn.XLOOKUP(B428,TablaDatos[COD],TablaDatos[ENTIDAD],"No",0)</f>
        <v>0117-01 SDDE</v>
      </c>
      <c r="D428" t="s">
        <v>26</v>
      </c>
      <c r="E428" t="s">
        <v>1774</v>
      </c>
      <c r="F428" t="s">
        <v>1775</v>
      </c>
      <c r="G428" s="7">
        <v>321571500</v>
      </c>
    </row>
    <row r="429" spans="1:7" x14ac:dyDescent="0.25">
      <c r="A429" t="s">
        <v>710</v>
      </c>
      <c r="B429" t="s">
        <v>708</v>
      </c>
      <c r="C429" t="str">
        <f>+_xlfn.XLOOKUP(B429,TablaDatos[COD],TablaDatos[ENTIDAD],"No",0)</f>
        <v>0117-01 SDDE</v>
      </c>
      <c r="D429" t="s">
        <v>28</v>
      </c>
      <c r="E429" t="s">
        <v>1776</v>
      </c>
      <c r="F429" t="s">
        <v>1777</v>
      </c>
      <c r="G429" s="7">
        <v>120000000</v>
      </c>
    </row>
    <row r="430" spans="1:7" x14ac:dyDescent="0.25">
      <c r="A430" t="s">
        <v>710</v>
      </c>
      <c r="B430" t="s">
        <v>708</v>
      </c>
      <c r="C430" t="str">
        <f>+_xlfn.XLOOKUP(B430,TablaDatos[COD],TablaDatos[ENTIDAD],"No",0)</f>
        <v>0117-01 SDDE</v>
      </c>
      <c r="D430" t="s">
        <v>28</v>
      </c>
      <c r="E430" t="s">
        <v>1827</v>
      </c>
      <c r="F430" t="s">
        <v>1777</v>
      </c>
      <c r="G430" s="7">
        <v>14510842824</v>
      </c>
    </row>
    <row r="431" spans="1:7" x14ac:dyDescent="0.25">
      <c r="A431" t="s">
        <v>712</v>
      </c>
      <c r="B431" t="s">
        <v>708</v>
      </c>
      <c r="C431" t="str">
        <f>+_xlfn.XLOOKUP(B431,TablaDatos[COD],TablaDatos[ENTIDAD],"No",0)</f>
        <v>0117-01 SDDE</v>
      </c>
      <c r="D431" t="s">
        <v>32</v>
      </c>
      <c r="E431" t="s">
        <v>1817</v>
      </c>
      <c r="F431" t="s">
        <v>1779</v>
      </c>
      <c r="G431" s="7">
        <v>24889607622</v>
      </c>
    </row>
    <row r="432" spans="1:7" x14ac:dyDescent="0.25">
      <c r="A432" t="s">
        <v>714</v>
      </c>
      <c r="B432" t="s">
        <v>708</v>
      </c>
      <c r="C432" t="str">
        <f>+_xlfn.XLOOKUP(B432,TablaDatos[COD],TablaDatos[ENTIDAD],"No",0)</f>
        <v>0117-01 SDDE</v>
      </c>
      <c r="D432" t="s">
        <v>36</v>
      </c>
      <c r="E432" t="s">
        <v>1725</v>
      </c>
      <c r="F432" t="s">
        <v>1726</v>
      </c>
      <c r="G432" s="7">
        <v>16662720</v>
      </c>
    </row>
    <row r="433" spans="1:7" x14ac:dyDescent="0.25">
      <c r="A433" t="s">
        <v>714</v>
      </c>
      <c r="B433" t="s">
        <v>708</v>
      </c>
      <c r="C433" t="str">
        <f>+_xlfn.XLOOKUP(B433,TablaDatos[COD],TablaDatos[ENTIDAD],"No",0)</f>
        <v>0117-01 SDDE</v>
      </c>
      <c r="D433" t="s">
        <v>36</v>
      </c>
      <c r="E433" t="s">
        <v>1828</v>
      </c>
      <c r="F433" t="s">
        <v>1829</v>
      </c>
      <c r="G433" s="7">
        <v>18273756</v>
      </c>
    </row>
    <row r="434" spans="1:7" x14ac:dyDescent="0.25">
      <c r="A434" t="s">
        <v>715</v>
      </c>
      <c r="B434" t="s">
        <v>708</v>
      </c>
      <c r="C434" t="str">
        <f>+_xlfn.XLOOKUP(B434,TablaDatos[COD],TablaDatos[ENTIDAD],"No",0)</f>
        <v>0117-01 SDDE</v>
      </c>
      <c r="D434" t="s">
        <v>38</v>
      </c>
      <c r="E434" t="s">
        <v>1727</v>
      </c>
      <c r="F434" t="s">
        <v>1728</v>
      </c>
      <c r="G434" s="7">
        <v>24847307</v>
      </c>
    </row>
    <row r="435" spans="1:7" x14ac:dyDescent="0.25">
      <c r="A435" t="s">
        <v>715</v>
      </c>
      <c r="B435" t="s">
        <v>708</v>
      </c>
      <c r="C435" t="str">
        <f>+_xlfn.XLOOKUP(B435,TablaDatos[COD],TablaDatos[ENTIDAD],"No",0)</f>
        <v>0117-01 SDDE</v>
      </c>
      <c r="D435" t="s">
        <v>38</v>
      </c>
      <c r="E435" t="s">
        <v>1756</v>
      </c>
      <c r="F435" t="s">
        <v>1757</v>
      </c>
      <c r="G435" s="7">
        <v>0</v>
      </c>
    </row>
    <row r="436" spans="1:7" x14ac:dyDescent="0.25">
      <c r="A436" t="s">
        <v>715</v>
      </c>
      <c r="B436" t="s">
        <v>708</v>
      </c>
      <c r="C436" t="str">
        <f>+_xlfn.XLOOKUP(B436,TablaDatos[COD],TablaDatos[ENTIDAD],"No",0)</f>
        <v>0117-01 SDDE</v>
      </c>
      <c r="D436" t="s">
        <v>38</v>
      </c>
      <c r="E436" t="s">
        <v>1731</v>
      </c>
      <c r="F436" t="s">
        <v>1732</v>
      </c>
      <c r="G436" s="7">
        <v>236170058</v>
      </c>
    </row>
    <row r="437" spans="1:7" x14ac:dyDescent="0.25">
      <c r="A437" t="s">
        <v>718</v>
      </c>
      <c r="B437" t="s">
        <v>708</v>
      </c>
      <c r="C437" t="str">
        <f>+_xlfn.XLOOKUP(B437,TablaDatos[COD],TablaDatos[ENTIDAD],"No",0)</f>
        <v>0117-01 SDDE</v>
      </c>
      <c r="D437" t="s">
        <v>44</v>
      </c>
      <c r="E437" t="s">
        <v>1851</v>
      </c>
      <c r="F437" t="s">
        <v>1802</v>
      </c>
      <c r="G437" s="7">
        <v>179840</v>
      </c>
    </row>
    <row r="438" spans="1:7" x14ac:dyDescent="0.25">
      <c r="A438" t="s">
        <v>718</v>
      </c>
      <c r="B438" t="s">
        <v>708</v>
      </c>
      <c r="C438" t="str">
        <f>+_xlfn.XLOOKUP(B438,TablaDatos[COD],TablaDatos[ENTIDAD],"No",0)</f>
        <v>0117-01 SDDE</v>
      </c>
      <c r="D438" t="s">
        <v>44</v>
      </c>
      <c r="E438" t="s">
        <v>1821</v>
      </c>
      <c r="F438" t="s">
        <v>1759</v>
      </c>
      <c r="G438" s="7">
        <v>407850000</v>
      </c>
    </row>
    <row r="439" spans="1:7" x14ac:dyDescent="0.25">
      <c r="A439" t="s">
        <v>721</v>
      </c>
      <c r="B439" t="s">
        <v>708</v>
      </c>
      <c r="C439" t="str">
        <f>+_xlfn.XLOOKUP(B439,TablaDatos[COD],TablaDatos[ENTIDAD],"No",0)</f>
        <v>0117-01 SDDE</v>
      </c>
      <c r="D439" t="s">
        <v>49</v>
      </c>
      <c r="E439" t="s">
        <v>1749</v>
      </c>
      <c r="F439" t="s">
        <v>1750</v>
      </c>
      <c r="G439" s="7">
        <v>600000</v>
      </c>
    </row>
    <row r="440" spans="1:7" x14ac:dyDescent="0.25">
      <c r="A440" t="s">
        <v>722</v>
      </c>
      <c r="B440" t="s">
        <v>708</v>
      </c>
      <c r="C440" t="str">
        <f>+_xlfn.XLOOKUP(B440,TablaDatos[COD],TablaDatos[ENTIDAD],"No",0)</f>
        <v>0117-01 SDDE</v>
      </c>
      <c r="D440" t="s">
        <v>51</v>
      </c>
      <c r="E440" t="s">
        <v>1739</v>
      </c>
      <c r="F440" t="s">
        <v>1740</v>
      </c>
      <c r="G440" s="7">
        <v>234248362</v>
      </c>
    </row>
    <row r="441" spans="1:7" x14ac:dyDescent="0.25">
      <c r="A441" t="s">
        <v>722</v>
      </c>
      <c r="B441" t="s">
        <v>708</v>
      </c>
      <c r="C441" t="str">
        <f>+_xlfn.XLOOKUP(B441,TablaDatos[COD],TablaDatos[ENTIDAD],"No",0)</f>
        <v>0117-01 SDDE</v>
      </c>
      <c r="D441" t="s">
        <v>51</v>
      </c>
      <c r="E441" t="s">
        <v>1741</v>
      </c>
      <c r="F441" t="s">
        <v>1742</v>
      </c>
      <c r="G441" s="7">
        <v>37322061</v>
      </c>
    </row>
    <row r="442" spans="1:7" x14ac:dyDescent="0.25">
      <c r="A442" t="s">
        <v>722</v>
      </c>
      <c r="B442" t="s">
        <v>708</v>
      </c>
      <c r="C442" t="str">
        <f>+_xlfn.XLOOKUP(B442,TablaDatos[COD],TablaDatos[ENTIDAD],"No",0)</f>
        <v>0117-01 SDDE</v>
      </c>
      <c r="D442" t="s">
        <v>51</v>
      </c>
      <c r="E442" t="s">
        <v>1745</v>
      </c>
      <c r="F442" t="s">
        <v>1746</v>
      </c>
      <c r="G442" s="7">
        <v>8203989</v>
      </c>
    </row>
    <row r="443" spans="1:7" x14ac:dyDescent="0.25">
      <c r="A443" t="s">
        <v>725</v>
      </c>
      <c r="B443" t="s">
        <v>708</v>
      </c>
      <c r="C443" t="str">
        <f>+_xlfn.XLOOKUP(B443,TablaDatos[COD],TablaDatos[ENTIDAD],"No",0)</f>
        <v>0117-01 SDDE</v>
      </c>
      <c r="D443" t="s">
        <v>56</v>
      </c>
      <c r="E443" t="s">
        <v>1790</v>
      </c>
      <c r="F443" t="s">
        <v>1791</v>
      </c>
      <c r="G443" s="7">
        <v>92768794</v>
      </c>
    </row>
    <row r="444" spans="1:7" x14ac:dyDescent="0.25">
      <c r="A444" t="s">
        <v>726</v>
      </c>
      <c r="B444" t="s">
        <v>708</v>
      </c>
      <c r="C444" t="str">
        <f>+_xlfn.XLOOKUP(B444,TablaDatos[COD],TablaDatos[ENTIDAD],"No",0)</f>
        <v>0117-01 SDDE</v>
      </c>
      <c r="D444" t="s">
        <v>58</v>
      </c>
      <c r="E444" t="s">
        <v>1770</v>
      </c>
      <c r="F444" t="s">
        <v>1771</v>
      </c>
      <c r="G444" s="7">
        <v>171130894</v>
      </c>
    </row>
    <row r="445" spans="1:7" x14ac:dyDescent="0.25">
      <c r="A445" t="s">
        <v>724</v>
      </c>
      <c r="B445" t="s">
        <v>708</v>
      </c>
      <c r="C445" t="str">
        <f>+_xlfn.XLOOKUP(B445,TablaDatos[COD],TablaDatos[ENTIDAD],"No",0)</f>
        <v>0117-01 SDDE</v>
      </c>
      <c r="D445" t="s">
        <v>54</v>
      </c>
      <c r="E445" t="s">
        <v>1772</v>
      </c>
      <c r="F445" t="s">
        <v>1773</v>
      </c>
      <c r="G445" s="7">
        <v>89357963</v>
      </c>
    </row>
    <row r="446" spans="1:7" x14ac:dyDescent="0.25">
      <c r="A446" t="s">
        <v>727</v>
      </c>
      <c r="B446" t="s">
        <v>729</v>
      </c>
      <c r="C446" t="str">
        <f>+_xlfn.XLOOKUP(B446,TablaDatos[COD],TablaDatos[ENTIDAD],"No",0)</f>
        <v>0118-01 SDHT</v>
      </c>
      <c r="D446" t="s">
        <v>26</v>
      </c>
      <c r="E446" t="s">
        <v>1774</v>
      </c>
      <c r="F446" t="s">
        <v>1775</v>
      </c>
      <c r="G446" s="7">
        <v>0</v>
      </c>
    </row>
    <row r="447" spans="1:7" x14ac:dyDescent="0.25">
      <c r="A447" t="s">
        <v>727</v>
      </c>
      <c r="B447" t="s">
        <v>729</v>
      </c>
      <c r="C447" t="str">
        <f>+_xlfn.XLOOKUP(B447,TablaDatos[COD],TablaDatos[ENTIDAD],"No",0)</f>
        <v>0118-01 SDHT</v>
      </c>
      <c r="D447" t="s">
        <v>26</v>
      </c>
      <c r="E447" t="s">
        <v>1839</v>
      </c>
      <c r="F447" t="s">
        <v>1775</v>
      </c>
      <c r="G447" s="7">
        <v>12935097594</v>
      </c>
    </row>
    <row r="448" spans="1:7" x14ac:dyDescent="0.25">
      <c r="A448" t="s">
        <v>731</v>
      </c>
      <c r="B448" t="s">
        <v>729</v>
      </c>
      <c r="C448" t="str">
        <f>+_xlfn.XLOOKUP(B448,TablaDatos[COD],TablaDatos[ENTIDAD],"No",0)</f>
        <v>0118-01 SDHT</v>
      </c>
      <c r="D448" t="s">
        <v>28</v>
      </c>
      <c r="E448" t="s">
        <v>1776</v>
      </c>
      <c r="F448" t="s">
        <v>1777</v>
      </c>
      <c r="G448" s="7">
        <v>165720000</v>
      </c>
    </row>
    <row r="449" spans="1:7" x14ac:dyDescent="0.25">
      <c r="A449" t="s">
        <v>735</v>
      </c>
      <c r="B449" t="s">
        <v>729</v>
      </c>
      <c r="C449" t="str">
        <f>+_xlfn.XLOOKUP(B449,TablaDatos[COD],TablaDatos[ENTIDAD],"No",0)</f>
        <v>0118-01 SDHT</v>
      </c>
      <c r="D449" t="s">
        <v>36</v>
      </c>
      <c r="E449" t="s">
        <v>1725</v>
      </c>
      <c r="F449" t="s">
        <v>1726</v>
      </c>
      <c r="G449" s="7">
        <v>84705924</v>
      </c>
    </row>
    <row r="450" spans="1:7" x14ac:dyDescent="0.25">
      <c r="A450" t="s">
        <v>735</v>
      </c>
      <c r="B450" t="s">
        <v>729</v>
      </c>
      <c r="C450" t="str">
        <f>+_xlfn.XLOOKUP(B450,TablaDatos[COD],TablaDatos[ENTIDAD],"No",0)</f>
        <v>0118-01 SDHT</v>
      </c>
      <c r="D450" t="s">
        <v>36</v>
      </c>
      <c r="E450" t="s">
        <v>1828</v>
      </c>
      <c r="F450" t="s">
        <v>1829</v>
      </c>
      <c r="G450" s="7">
        <v>3823020</v>
      </c>
    </row>
    <row r="451" spans="1:7" x14ac:dyDescent="0.25">
      <c r="A451" t="s">
        <v>736</v>
      </c>
      <c r="B451" t="s">
        <v>729</v>
      </c>
      <c r="C451" t="str">
        <f>+_xlfn.XLOOKUP(B451,TablaDatos[COD],TablaDatos[ENTIDAD],"No",0)</f>
        <v>0118-01 SDHT</v>
      </c>
      <c r="D451" t="s">
        <v>38</v>
      </c>
      <c r="E451" t="s">
        <v>1727</v>
      </c>
      <c r="F451" t="s">
        <v>1728</v>
      </c>
      <c r="G451" s="7">
        <v>30874000</v>
      </c>
    </row>
    <row r="452" spans="1:7" x14ac:dyDescent="0.25">
      <c r="A452" t="s">
        <v>736</v>
      </c>
      <c r="B452" t="s">
        <v>729</v>
      </c>
      <c r="C452" t="str">
        <f>+_xlfn.XLOOKUP(B452,TablaDatos[COD],TablaDatos[ENTIDAD],"No",0)</f>
        <v>0118-01 SDHT</v>
      </c>
      <c r="D452" t="s">
        <v>38</v>
      </c>
      <c r="E452" t="s">
        <v>1756</v>
      </c>
      <c r="F452" t="s">
        <v>1757</v>
      </c>
      <c r="G452" s="7">
        <v>0</v>
      </c>
    </row>
    <row r="453" spans="1:7" x14ac:dyDescent="0.25">
      <c r="A453" t="s">
        <v>736</v>
      </c>
      <c r="B453" t="s">
        <v>729</v>
      </c>
      <c r="C453" t="str">
        <f>+_xlfn.XLOOKUP(B453,TablaDatos[COD],TablaDatos[ENTIDAD],"No",0)</f>
        <v>0118-01 SDHT</v>
      </c>
      <c r="D453" t="s">
        <v>38</v>
      </c>
      <c r="E453" t="s">
        <v>1733</v>
      </c>
      <c r="F453" t="s">
        <v>1734</v>
      </c>
      <c r="G453" s="7">
        <v>2500000</v>
      </c>
    </row>
    <row r="454" spans="1:7" x14ac:dyDescent="0.25">
      <c r="A454" t="s">
        <v>736</v>
      </c>
      <c r="B454" t="s">
        <v>729</v>
      </c>
      <c r="C454" t="str">
        <f>+_xlfn.XLOOKUP(B454,TablaDatos[COD],TablaDatos[ENTIDAD],"No",0)</f>
        <v>0118-01 SDHT</v>
      </c>
      <c r="D454" t="s">
        <v>38</v>
      </c>
      <c r="E454" t="s">
        <v>1819</v>
      </c>
      <c r="F454" t="s">
        <v>1732</v>
      </c>
      <c r="G454" s="7">
        <v>1531567220</v>
      </c>
    </row>
    <row r="455" spans="1:7" x14ac:dyDescent="0.25">
      <c r="A455" t="s">
        <v>737</v>
      </c>
      <c r="B455" t="s">
        <v>729</v>
      </c>
      <c r="C455" t="str">
        <f>+_xlfn.XLOOKUP(B455,TablaDatos[COD],TablaDatos[ENTIDAD],"No",0)</f>
        <v>0118-01 SDHT</v>
      </c>
      <c r="D455" t="s">
        <v>40</v>
      </c>
      <c r="E455" t="s">
        <v>1845</v>
      </c>
      <c r="F455" t="s">
        <v>1781</v>
      </c>
      <c r="G455" s="7">
        <v>783146687</v>
      </c>
    </row>
    <row r="456" spans="1:7" x14ac:dyDescent="0.25">
      <c r="A456" t="s">
        <v>738</v>
      </c>
      <c r="B456" t="s">
        <v>729</v>
      </c>
      <c r="C456" t="str">
        <f>+_xlfn.XLOOKUP(B456,TablaDatos[COD],TablaDatos[ENTIDAD],"No",0)</f>
        <v>0118-01 SDHT</v>
      </c>
      <c r="D456" t="s">
        <v>42</v>
      </c>
      <c r="E456" t="s">
        <v>1751</v>
      </c>
      <c r="F456" t="s">
        <v>1736</v>
      </c>
      <c r="G456" s="7">
        <v>0</v>
      </c>
    </row>
    <row r="457" spans="1:7" x14ac:dyDescent="0.25">
      <c r="A457" t="s">
        <v>743</v>
      </c>
      <c r="B457" t="s">
        <v>729</v>
      </c>
      <c r="C457" t="str">
        <f>+_xlfn.XLOOKUP(B457,TablaDatos[COD],TablaDatos[ENTIDAD],"No",0)</f>
        <v>0118-01 SDHT</v>
      </c>
      <c r="D457" t="s">
        <v>51</v>
      </c>
      <c r="E457" t="s">
        <v>1739</v>
      </c>
      <c r="F457" t="s">
        <v>1740</v>
      </c>
      <c r="G457" s="7">
        <v>173292506</v>
      </c>
    </row>
    <row r="458" spans="1:7" x14ac:dyDescent="0.25">
      <c r="A458" t="s">
        <v>743</v>
      </c>
      <c r="B458" t="s">
        <v>729</v>
      </c>
      <c r="C458" t="str">
        <f>+_xlfn.XLOOKUP(B458,TablaDatos[COD],TablaDatos[ENTIDAD],"No",0)</f>
        <v>0118-01 SDHT</v>
      </c>
      <c r="D458" t="s">
        <v>51</v>
      </c>
      <c r="E458" t="s">
        <v>1741</v>
      </c>
      <c r="F458" t="s">
        <v>1742</v>
      </c>
      <c r="G458" s="7">
        <v>5372322</v>
      </c>
    </row>
    <row r="459" spans="1:7" x14ac:dyDescent="0.25">
      <c r="A459" t="s">
        <v>743</v>
      </c>
      <c r="B459" t="s">
        <v>729</v>
      </c>
      <c r="C459" t="str">
        <f>+_xlfn.XLOOKUP(B459,TablaDatos[COD],TablaDatos[ENTIDAD],"No",0)</f>
        <v>0118-01 SDHT</v>
      </c>
      <c r="D459" t="s">
        <v>51</v>
      </c>
      <c r="E459" t="s">
        <v>1743</v>
      </c>
      <c r="F459" t="s">
        <v>1744</v>
      </c>
      <c r="G459" s="7">
        <v>5540108</v>
      </c>
    </row>
    <row r="460" spans="1:7" x14ac:dyDescent="0.25">
      <c r="A460" t="s">
        <v>743</v>
      </c>
      <c r="B460" t="s">
        <v>729</v>
      </c>
      <c r="C460" t="str">
        <f>+_xlfn.XLOOKUP(B460,TablaDatos[COD],TablaDatos[ENTIDAD],"No",0)</f>
        <v>0118-01 SDHT</v>
      </c>
      <c r="D460" t="s">
        <v>51</v>
      </c>
      <c r="E460" t="s">
        <v>1745</v>
      </c>
      <c r="F460" t="s">
        <v>1746</v>
      </c>
      <c r="G460" s="7">
        <v>7785260</v>
      </c>
    </row>
    <row r="461" spans="1:7" x14ac:dyDescent="0.25">
      <c r="A461" t="s">
        <v>746</v>
      </c>
      <c r="B461" t="s">
        <v>729</v>
      </c>
      <c r="C461" t="str">
        <f>+_xlfn.XLOOKUP(B461,TablaDatos[COD],TablaDatos[ENTIDAD],"No",0)</f>
        <v>0118-01 SDHT</v>
      </c>
      <c r="D461" t="s">
        <v>56</v>
      </c>
      <c r="E461" t="s">
        <v>1790</v>
      </c>
      <c r="F461" t="s">
        <v>1791</v>
      </c>
      <c r="G461" s="7">
        <v>37018032</v>
      </c>
    </row>
    <row r="462" spans="1:7" x14ac:dyDescent="0.25">
      <c r="A462" t="s">
        <v>747</v>
      </c>
      <c r="B462" t="s">
        <v>729</v>
      </c>
      <c r="C462" t="str">
        <f>+_xlfn.XLOOKUP(B462,TablaDatos[COD],TablaDatos[ENTIDAD],"No",0)</f>
        <v>0118-01 SDHT</v>
      </c>
      <c r="D462" t="s">
        <v>58</v>
      </c>
      <c r="E462" t="s">
        <v>1770</v>
      </c>
      <c r="F462" t="s">
        <v>1771</v>
      </c>
      <c r="G462" s="7">
        <v>110556373</v>
      </c>
    </row>
    <row r="463" spans="1:7" x14ac:dyDescent="0.25">
      <c r="A463" t="s">
        <v>745</v>
      </c>
      <c r="B463" t="s">
        <v>729</v>
      </c>
      <c r="C463" t="str">
        <f>+_xlfn.XLOOKUP(B463,TablaDatos[COD],TablaDatos[ENTIDAD],"No",0)</f>
        <v>0118-01 SDHT</v>
      </c>
      <c r="D463" t="s">
        <v>54</v>
      </c>
      <c r="E463" t="s">
        <v>1772</v>
      </c>
      <c r="F463" t="s">
        <v>1773</v>
      </c>
      <c r="G463" s="7">
        <v>69475880</v>
      </c>
    </row>
    <row r="464" spans="1:7" x14ac:dyDescent="0.25">
      <c r="A464" t="s">
        <v>754</v>
      </c>
      <c r="B464" t="s">
        <v>750</v>
      </c>
      <c r="C464" t="str">
        <f>+_xlfn.XLOOKUP(B464,TablaDatos[COD],TablaDatos[ENTIDAD],"No",0)</f>
        <v>0119-01 SDCRD</v>
      </c>
      <c r="D464" t="s">
        <v>32</v>
      </c>
      <c r="E464" t="s">
        <v>1778</v>
      </c>
      <c r="F464" t="s">
        <v>1779</v>
      </c>
      <c r="G464" s="7">
        <v>59607872</v>
      </c>
    </row>
    <row r="465" spans="1:7" x14ac:dyDescent="0.25">
      <c r="A465" t="s">
        <v>756</v>
      </c>
      <c r="B465" t="s">
        <v>750</v>
      </c>
      <c r="C465" t="str">
        <f>+_xlfn.XLOOKUP(B465,TablaDatos[COD],TablaDatos[ENTIDAD],"No",0)</f>
        <v>0119-01 SDCRD</v>
      </c>
      <c r="D465" t="s">
        <v>36</v>
      </c>
      <c r="E465" t="s">
        <v>1725</v>
      </c>
      <c r="F465" t="s">
        <v>1726</v>
      </c>
      <c r="G465" s="7">
        <v>31793160</v>
      </c>
    </row>
    <row r="466" spans="1:7" x14ac:dyDescent="0.25">
      <c r="A466" t="s">
        <v>756</v>
      </c>
      <c r="B466" t="s">
        <v>750</v>
      </c>
      <c r="C466" t="str">
        <f>+_xlfn.XLOOKUP(B466,TablaDatos[COD],TablaDatos[ENTIDAD],"No",0)</f>
        <v>0119-01 SDCRD</v>
      </c>
      <c r="D466" t="s">
        <v>36</v>
      </c>
      <c r="E466" t="s">
        <v>1828</v>
      </c>
      <c r="F466" t="s">
        <v>1829</v>
      </c>
      <c r="G466" s="7">
        <v>4041759</v>
      </c>
    </row>
    <row r="467" spans="1:7" x14ac:dyDescent="0.25">
      <c r="A467" t="s">
        <v>757</v>
      </c>
      <c r="B467" t="s">
        <v>750</v>
      </c>
      <c r="C467" t="str">
        <f>+_xlfn.XLOOKUP(B467,TablaDatos[COD],TablaDatos[ENTIDAD],"No",0)</f>
        <v>0119-01 SDCRD</v>
      </c>
      <c r="D467" t="s">
        <v>38</v>
      </c>
      <c r="E467" t="s">
        <v>1727</v>
      </c>
      <c r="F467" t="s">
        <v>1728</v>
      </c>
      <c r="G467" s="7">
        <v>0</v>
      </c>
    </row>
    <row r="468" spans="1:7" x14ac:dyDescent="0.25">
      <c r="A468" t="s">
        <v>757</v>
      </c>
      <c r="B468" t="s">
        <v>750</v>
      </c>
      <c r="C468" t="str">
        <f>+_xlfn.XLOOKUP(B468,TablaDatos[COD],TablaDatos[ENTIDAD],"No",0)</f>
        <v>0119-01 SDCRD</v>
      </c>
      <c r="D468" t="s">
        <v>38</v>
      </c>
      <c r="E468" t="s">
        <v>1733</v>
      </c>
      <c r="F468" t="s">
        <v>1734</v>
      </c>
      <c r="G468" s="7">
        <v>23068829</v>
      </c>
    </row>
    <row r="469" spans="1:7" x14ac:dyDescent="0.25">
      <c r="A469" t="s">
        <v>759</v>
      </c>
      <c r="B469" t="s">
        <v>750</v>
      </c>
      <c r="C469" t="str">
        <f>+_xlfn.XLOOKUP(B469,TablaDatos[COD],TablaDatos[ENTIDAD],"No",0)</f>
        <v>0119-01 SDCRD</v>
      </c>
      <c r="D469" t="s">
        <v>42</v>
      </c>
      <c r="E469" t="s">
        <v>1751</v>
      </c>
      <c r="F469" t="s">
        <v>1736</v>
      </c>
      <c r="G469" s="7">
        <v>2500000</v>
      </c>
    </row>
    <row r="470" spans="1:7" x14ac:dyDescent="0.25">
      <c r="A470" t="s">
        <v>759</v>
      </c>
      <c r="B470" t="s">
        <v>750</v>
      </c>
      <c r="C470" t="str">
        <f>+_xlfn.XLOOKUP(B470,TablaDatos[COD],TablaDatos[ENTIDAD],"No",0)</f>
        <v>0119-01 SDCRD</v>
      </c>
      <c r="D470" t="s">
        <v>42</v>
      </c>
      <c r="E470" t="s">
        <v>1737</v>
      </c>
      <c r="F470" t="s">
        <v>1738</v>
      </c>
      <c r="G470" s="7">
        <v>22020000</v>
      </c>
    </row>
    <row r="471" spans="1:7" x14ac:dyDescent="0.25">
      <c r="A471" t="s">
        <v>763</v>
      </c>
      <c r="B471" t="s">
        <v>750</v>
      </c>
      <c r="C471" t="str">
        <f>+_xlfn.XLOOKUP(B471,TablaDatos[COD],TablaDatos[ENTIDAD],"No",0)</f>
        <v>0119-01 SDCRD</v>
      </c>
      <c r="D471" t="s">
        <v>49</v>
      </c>
      <c r="E471" t="s">
        <v>1749</v>
      </c>
      <c r="F471" t="s">
        <v>1750</v>
      </c>
      <c r="G471" s="7">
        <v>1775605</v>
      </c>
    </row>
    <row r="472" spans="1:7" x14ac:dyDescent="0.25">
      <c r="A472" t="s">
        <v>764</v>
      </c>
      <c r="B472" t="s">
        <v>750</v>
      </c>
      <c r="C472" t="str">
        <f>+_xlfn.XLOOKUP(B472,TablaDatos[COD],TablaDatos[ENTIDAD],"No",0)</f>
        <v>0119-01 SDCRD</v>
      </c>
      <c r="D472" t="s">
        <v>51</v>
      </c>
      <c r="E472" t="s">
        <v>1739</v>
      </c>
      <c r="F472" t="s">
        <v>1740</v>
      </c>
      <c r="G472" s="7">
        <v>190996225</v>
      </c>
    </row>
    <row r="473" spans="1:7" x14ac:dyDescent="0.25">
      <c r="A473" t="s">
        <v>764</v>
      </c>
      <c r="B473" t="s">
        <v>750</v>
      </c>
      <c r="C473" t="str">
        <f>+_xlfn.XLOOKUP(B473,TablaDatos[COD],TablaDatos[ENTIDAD],"No",0)</f>
        <v>0119-01 SDCRD</v>
      </c>
      <c r="D473" t="s">
        <v>51</v>
      </c>
      <c r="E473" t="s">
        <v>1741</v>
      </c>
      <c r="F473" t="s">
        <v>1742</v>
      </c>
      <c r="G473" s="7">
        <v>27550220</v>
      </c>
    </row>
    <row r="474" spans="1:7" x14ac:dyDescent="0.25">
      <c r="A474" t="s">
        <v>764</v>
      </c>
      <c r="B474" t="s">
        <v>750</v>
      </c>
      <c r="C474" t="str">
        <f>+_xlfn.XLOOKUP(B474,TablaDatos[COD],TablaDatos[ENTIDAD],"No",0)</f>
        <v>0119-01 SDCRD</v>
      </c>
      <c r="D474" t="s">
        <v>51</v>
      </c>
      <c r="E474" t="s">
        <v>1745</v>
      </c>
      <c r="F474" t="s">
        <v>1746</v>
      </c>
      <c r="G474" s="7">
        <v>3294904</v>
      </c>
    </row>
    <row r="475" spans="1:7" x14ac:dyDescent="0.25">
      <c r="A475" t="s">
        <v>767</v>
      </c>
      <c r="B475" t="s">
        <v>750</v>
      </c>
      <c r="C475" t="str">
        <f>+_xlfn.XLOOKUP(B475,TablaDatos[COD],TablaDatos[ENTIDAD],"No",0)</f>
        <v>0119-01 SDCRD</v>
      </c>
      <c r="D475" t="s">
        <v>56</v>
      </c>
      <c r="E475" t="s">
        <v>1808</v>
      </c>
      <c r="F475" t="s">
        <v>1809</v>
      </c>
      <c r="G475" s="7">
        <v>49761247</v>
      </c>
    </row>
    <row r="476" spans="1:7" x14ac:dyDescent="0.25">
      <c r="A476" t="s">
        <v>767</v>
      </c>
      <c r="B476" t="s">
        <v>750</v>
      </c>
      <c r="C476" t="str">
        <f>+_xlfn.XLOOKUP(B476,TablaDatos[COD],TablaDatos[ENTIDAD],"No",0)</f>
        <v>0119-01 SDCRD</v>
      </c>
      <c r="D476" t="s">
        <v>56</v>
      </c>
      <c r="E476" t="s">
        <v>1790</v>
      </c>
      <c r="F476" t="s">
        <v>1791</v>
      </c>
      <c r="G476" s="7">
        <v>49917984</v>
      </c>
    </row>
    <row r="477" spans="1:7" x14ac:dyDescent="0.25">
      <c r="A477" t="s">
        <v>768</v>
      </c>
      <c r="B477" t="s">
        <v>750</v>
      </c>
      <c r="C477" t="str">
        <f>+_xlfn.XLOOKUP(B477,TablaDatos[COD],TablaDatos[ENTIDAD],"No",0)</f>
        <v>0119-01 SDCRD</v>
      </c>
      <c r="D477" t="s">
        <v>58</v>
      </c>
      <c r="E477" t="s">
        <v>1770</v>
      </c>
      <c r="F477" t="s">
        <v>1771</v>
      </c>
      <c r="G477" s="7">
        <v>127094254</v>
      </c>
    </row>
    <row r="478" spans="1:7" x14ac:dyDescent="0.25">
      <c r="A478" t="s">
        <v>766</v>
      </c>
      <c r="B478" t="s">
        <v>750</v>
      </c>
      <c r="C478" t="str">
        <f>+_xlfn.XLOOKUP(B478,TablaDatos[COD],TablaDatos[ENTIDAD],"No",0)</f>
        <v>0119-01 SDCRD</v>
      </c>
      <c r="D478" t="s">
        <v>54</v>
      </c>
      <c r="E478" t="s">
        <v>1772</v>
      </c>
      <c r="F478" t="s">
        <v>1773</v>
      </c>
      <c r="G478" s="7">
        <v>21241047</v>
      </c>
    </row>
    <row r="479" spans="1:7" x14ac:dyDescent="0.25">
      <c r="A479" t="s">
        <v>769</v>
      </c>
      <c r="B479" t="s">
        <v>771</v>
      </c>
      <c r="C479" t="str">
        <f>+_xlfn.XLOOKUP(B479,TablaDatos[COD],TablaDatos[ENTIDAD],"No",0)</f>
        <v>0120-01 SDP</v>
      </c>
      <c r="D479" t="s">
        <v>26</v>
      </c>
      <c r="E479" t="s">
        <v>1774</v>
      </c>
      <c r="F479" t="s">
        <v>1775</v>
      </c>
      <c r="G479" s="7">
        <v>2390000</v>
      </c>
    </row>
    <row r="480" spans="1:7" x14ac:dyDescent="0.25">
      <c r="A480" t="s">
        <v>773</v>
      </c>
      <c r="B480" t="s">
        <v>771</v>
      </c>
      <c r="C480" t="str">
        <f>+_xlfn.XLOOKUP(B480,TablaDatos[COD],TablaDatos[ENTIDAD],"No",0)</f>
        <v>0120-01 SDP</v>
      </c>
      <c r="D480" t="s">
        <v>28</v>
      </c>
      <c r="E480" t="s">
        <v>1776</v>
      </c>
      <c r="F480" t="s">
        <v>1777</v>
      </c>
      <c r="G480" s="7">
        <v>48680399</v>
      </c>
    </row>
    <row r="481" spans="1:7" x14ac:dyDescent="0.25">
      <c r="A481" t="s">
        <v>777</v>
      </c>
      <c r="B481" t="s">
        <v>771</v>
      </c>
      <c r="C481" t="str">
        <f>+_xlfn.XLOOKUP(B481,TablaDatos[COD],TablaDatos[ENTIDAD],"No",0)</f>
        <v>0120-01 SDP</v>
      </c>
      <c r="D481" t="s">
        <v>36</v>
      </c>
      <c r="E481" t="s">
        <v>1725</v>
      </c>
      <c r="F481" t="s">
        <v>1726</v>
      </c>
      <c r="G481" s="7">
        <v>191373945</v>
      </c>
    </row>
    <row r="482" spans="1:7" x14ac:dyDescent="0.25">
      <c r="A482" t="s">
        <v>777</v>
      </c>
      <c r="B482" t="s">
        <v>771</v>
      </c>
      <c r="C482" t="str">
        <f>+_xlfn.XLOOKUP(B482,TablaDatos[COD],TablaDatos[ENTIDAD],"No",0)</f>
        <v>0120-01 SDP</v>
      </c>
      <c r="D482" t="s">
        <v>36</v>
      </c>
      <c r="E482" t="s">
        <v>1828</v>
      </c>
      <c r="F482" t="s">
        <v>1829</v>
      </c>
      <c r="G482" s="7">
        <v>3228289</v>
      </c>
    </row>
    <row r="483" spans="1:7" x14ac:dyDescent="0.25">
      <c r="A483" t="s">
        <v>778</v>
      </c>
      <c r="B483" t="s">
        <v>771</v>
      </c>
      <c r="C483" t="str">
        <f>+_xlfn.XLOOKUP(B483,TablaDatos[COD],TablaDatos[ENTIDAD],"No",0)</f>
        <v>0120-01 SDP</v>
      </c>
      <c r="D483" t="s">
        <v>38</v>
      </c>
      <c r="E483" t="s">
        <v>1727</v>
      </c>
      <c r="F483" t="s">
        <v>1728</v>
      </c>
      <c r="G483" s="7">
        <v>65000000</v>
      </c>
    </row>
    <row r="484" spans="1:7" x14ac:dyDescent="0.25">
      <c r="A484" t="s">
        <v>778</v>
      </c>
      <c r="B484" t="s">
        <v>771</v>
      </c>
      <c r="C484" t="str">
        <f>+_xlfn.XLOOKUP(B484,TablaDatos[COD],TablaDatos[ENTIDAD],"No",0)</f>
        <v>0120-01 SDP</v>
      </c>
      <c r="D484" t="s">
        <v>38</v>
      </c>
      <c r="E484" t="s">
        <v>1818</v>
      </c>
      <c r="F484" t="s">
        <v>1797</v>
      </c>
      <c r="G484" s="7">
        <v>397664</v>
      </c>
    </row>
    <row r="485" spans="1:7" x14ac:dyDescent="0.25">
      <c r="A485" t="s">
        <v>778</v>
      </c>
      <c r="B485" t="s">
        <v>771</v>
      </c>
      <c r="C485" t="str">
        <f>+_xlfn.XLOOKUP(B485,TablaDatos[COD],TablaDatos[ENTIDAD],"No",0)</f>
        <v>0120-01 SDP</v>
      </c>
      <c r="D485" t="s">
        <v>38</v>
      </c>
      <c r="E485" t="s">
        <v>1733</v>
      </c>
      <c r="F485" t="s">
        <v>1734</v>
      </c>
      <c r="G485" s="7">
        <v>123180647</v>
      </c>
    </row>
    <row r="486" spans="1:7" x14ac:dyDescent="0.25">
      <c r="A486" t="s">
        <v>779</v>
      </c>
      <c r="B486" t="s">
        <v>771</v>
      </c>
      <c r="C486" t="str">
        <f>+_xlfn.XLOOKUP(B486,TablaDatos[COD],TablaDatos[ENTIDAD],"No",0)</f>
        <v>0120-01 SDP</v>
      </c>
      <c r="D486" t="s">
        <v>40</v>
      </c>
      <c r="E486" t="s">
        <v>1845</v>
      </c>
      <c r="F486" t="s">
        <v>1781</v>
      </c>
      <c r="G486" s="7">
        <v>0</v>
      </c>
    </row>
    <row r="487" spans="1:7" x14ac:dyDescent="0.25">
      <c r="A487" t="s">
        <v>780</v>
      </c>
      <c r="B487" t="s">
        <v>771</v>
      </c>
      <c r="C487" t="str">
        <f>+_xlfn.XLOOKUP(B487,TablaDatos[COD],TablaDatos[ENTIDAD],"No",0)</f>
        <v>0120-01 SDP</v>
      </c>
      <c r="D487" t="s">
        <v>42</v>
      </c>
      <c r="E487" t="s">
        <v>1751</v>
      </c>
      <c r="F487" t="s">
        <v>1736</v>
      </c>
      <c r="G487" s="7">
        <v>10996117</v>
      </c>
    </row>
    <row r="488" spans="1:7" x14ac:dyDescent="0.25">
      <c r="A488" t="s">
        <v>780</v>
      </c>
      <c r="B488" t="s">
        <v>771</v>
      </c>
      <c r="C488" t="str">
        <f>+_xlfn.XLOOKUP(B488,TablaDatos[COD],TablaDatos[ENTIDAD],"No",0)</f>
        <v>0120-01 SDP</v>
      </c>
      <c r="D488" t="s">
        <v>42</v>
      </c>
      <c r="E488" t="s">
        <v>1737</v>
      </c>
      <c r="F488" t="s">
        <v>1738</v>
      </c>
      <c r="G488" s="7">
        <v>111844660</v>
      </c>
    </row>
    <row r="489" spans="1:7" x14ac:dyDescent="0.25">
      <c r="A489" t="s">
        <v>780</v>
      </c>
      <c r="B489" t="s">
        <v>771</v>
      </c>
      <c r="C489" t="str">
        <f>+_xlfn.XLOOKUP(B489,TablaDatos[COD],TablaDatos[ENTIDAD],"No",0)</f>
        <v>0120-01 SDP</v>
      </c>
      <c r="D489" t="s">
        <v>42</v>
      </c>
      <c r="E489" t="s">
        <v>1760</v>
      </c>
      <c r="F489" t="s">
        <v>1761</v>
      </c>
      <c r="G489" s="7">
        <v>109654369</v>
      </c>
    </row>
    <row r="490" spans="1:7" x14ac:dyDescent="0.25">
      <c r="A490" t="s">
        <v>781</v>
      </c>
      <c r="B490" t="s">
        <v>771</v>
      </c>
      <c r="C490" t="str">
        <f>+_xlfn.XLOOKUP(B490,TablaDatos[COD],TablaDatos[ENTIDAD],"No",0)</f>
        <v>0120-01 SDP</v>
      </c>
      <c r="D490" t="s">
        <v>44</v>
      </c>
      <c r="E490" t="s">
        <v>1821</v>
      </c>
      <c r="F490" t="s">
        <v>1759</v>
      </c>
      <c r="G490" s="7">
        <v>1073679666</v>
      </c>
    </row>
    <row r="491" spans="1:7" x14ac:dyDescent="0.25">
      <c r="A491" t="s">
        <v>783</v>
      </c>
      <c r="B491" t="s">
        <v>771</v>
      </c>
      <c r="C491" t="str">
        <f>+_xlfn.XLOOKUP(B491,TablaDatos[COD],TablaDatos[ENTIDAD],"No",0)</f>
        <v>0120-01 SDP</v>
      </c>
      <c r="D491" t="s">
        <v>47</v>
      </c>
      <c r="E491" t="s">
        <v>1840</v>
      </c>
      <c r="F491" t="s">
        <v>1841</v>
      </c>
      <c r="G491" s="7">
        <v>6300200</v>
      </c>
    </row>
    <row r="492" spans="1:7" x14ac:dyDescent="0.25">
      <c r="A492" t="s">
        <v>784</v>
      </c>
      <c r="B492" t="s">
        <v>771</v>
      </c>
      <c r="C492" t="str">
        <f>+_xlfn.XLOOKUP(B492,TablaDatos[COD],TablaDatos[ENTIDAD],"No",0)</f>
        <v>0120-01 SDP</v>
      </c>
      <c r="D492" t="s">
        <v>49</v>
      </c>
      <c r="E492" t="s">
        <v>1749</v>
      </c>
      <c r="F492" t="s">
        <v>1750</v>
      </c>
      <c r="G492" s="7">
        <v>0</v>
      </c>
    </row>
    <row r="493" spans="1:7" x14ac:dyDescent="0.25">
      <c r="A493" t="s">
        <v>785</v>
      </c>
      <c r="B493" t="s">
        <v>771</v>
      </c>
      <c r="C493" t="str">
        <f>+_xlfn.XLOOKUP(B493,TablaDatos[COD],TablaDatos[ENTIDAD],"No",0)</f>
        <v>0120-01 SDP</v>
      </c>
      <c r="D493" t="s">
        <v>51</v>
      </c>
      <c r="E493" t="s">
        <v>1739</v>
      </c>
      <c r="F493" t="s">
        <v>1740</v>
      </c>
      <c r="G493" s="7">
        <v>51882740</v>
      </c>
    </row>
    <row r="494" spans="1:7" x14ac:dyDescent="0.25">
      <c r="A494" t="s">
        <v>785</v>
      </c>
      <c r="B494" t="s">
        <v>771</v>
      </c>
      <c r="C494" t="str">
        <f>+_xlfn.XLOOKUP(B494,TablaDatos[COD],TablaDatos[ENTIDAD],"No",0)</f>
        <v>0120-01 SDP</v>
      </c>
      <c r="D494" t="s">
        <v>51</v>
      </c>
      <c r="E494" t="s">
        <v>1741</v>
      </c>
      <c r="F494" t="s">
        <v>1742</v>
      </c>
      <c r="G494" s="7">
        <v>3688230</v>
      </c>
    </row>
    <row r="495" spans="1:7" x14ac:dyDescent="0.25">
      <c r="A495" t="s">
        <v>785</v>
      </c>
      <c r="B495" t="s">
        <v>771</v>
      </c>
      <c r="C495" t="str">
        <f>+_xlfn.XLOOKUP(B495,TablaDatos[COD],TablaDatos[ENTIDAD],"No",0)</f>
        <v>0120-01 SDP</v>
      </c>
      <c r="D495" t="s">
        <v>51</v>
      </c>
      <c r="E495" t="s">
        <v>1745</v>
      </c>
      <c r="F495" t="s">
        <v>1746</v>
      </c>
      <c r="G495" s="7">
        <v>3288990</v>
      </c>
    </row>
    <row r="496" spans="1:7" x14ac:dyDescent="0.25">
      <c r="A496" t="s">
        <v>788</v>
      </c>
      <c r="B496" t="s">
        <v>771</v>
      </c>
      <c r="C496" t="str">
        <f>+_xlfn.XLOOKUP(B496,TablaDatos[COD],TablaDatos[ENTIDAD],"No",0)</f>
        <v>0120-01 SDP</v>
      </c>
      <c r="D496" t="s">
        <v>56</v>
      </c>
      <c r="E496" t="s">
        <v>1790</v>
      </c>
      <c r="F496" t="s">
        <v>1791</v>
      </c>
      <c r="G496" s="7">
        <v>32136430</v>
      </c>
    </row>
    <row r="497" spans="1:7" x14ac:dyDescent="0.25">
      <c r="A497" t="s">
        <v>789</v>
      </c>
      <c r="B497" t="s">
        <v>771</v>
      </c>
      <c r="C497" t="str">
        <f>+_xlfn.XLOOKUP(B497,TablaDatos[COD],TablaDatos[ENTIDAD],"No",0)</f>
        <v>0120-01 SDP</v>
      </c>
      <c r="D497" t="s">
        <v>58</v>
      </c>
      <c r="E497" t="s">
        <v>1770</v>
      </c>
      <c r="F497" t="s">
        <v>1771</v>
      </c>
      <c r="G497" s="7">
        <v>499906245</v>
      </c>
    </row>
    <row r="498" spans="1:7" x14ac:dyDescent="0.25">
      <c r="A498" t="s">
        <v>787</v>
      </c>
      <c r="B498" t="s">
        <v>771</v>
      </c>
      <c r="C498" t="str">
        <f>+_xlfn.XLOOKUP(B498,TablaDatos[COD],TablaDatos[ENTIDAD],"No",0)</f>
        <v>0120-01 SDP</v>
      </c>
      <c r="D498" t="s">
        <v>54</v>
      </c>
      <c r="E498" t="s">
        <v>1772</v>
      </c>
      <c r="F498" t="s">
        <v>1773</v>
      </c>
      <c r="G498" s="7">
        <v>259277534</v>
      </c>
    </row>
    <row r="499" spans="1:7" x14ac:dyDescent="0.25">
      <c r="A499" t="s">
        <v>790</v>
      </c>
      <c r="B499" t="s">
        <v>792</v>
      </c>
      <c r="C499" t="str">
        <f>+_xlfn.XLOOKUP(B499,TablaDatos[COD],TablaDatos[ENTIDAD],"No",0)</f>
        <v>0121-01 SDM</v>
      </c>
      <c r="D499" t="s">
        <v>26</v>
      </c>
      <c r="E499" t="s">
        <v>1774</v>
      </c>
      <c r="F499" t="s">
        <v>1775</v>
      </c>
      <c r="G499" s="7">
        <v>0</v>
      </c>
    </row>
    <row r="500" spans="1:7" x14ac:dyDescent="0.25">
      <c r="A500" t="s">
        <v>794</v>
      </c>
      <c r="B500" t="s">
        <v>792</v>
      </c>
      <c r="C500" t="str">
        <f>+_xlfn.XLOOKUP(B500,TablaDatos[COD],TablaDatos[ENTIDAD],"No",0)</f>
        <v>0121-01 SDM</v>
      </c>
      <c r="D500" t="s">
        <v>28</v>
      </c>
      <c r="E500" t="s">
        <v>1827</v>
      </c>
      <c r="F500" t="s">
        <v>1777</v>
      </c>
      <c r="G500" s="7">
        <v>3123430619</v>
      </c>
    </row>
    <row r="501" spans="1:7" x14ac:dyDescent="0.25">
      <c r="A501" t="s">
        <v>795</v>
      </c>
      <c r="B501" t="s">
        <v>792</v>
      </c>
      <c r="C501" t="str">
        <f>+_xlfn.XLOOKUP(B501,TablaDatos[COD],TablaDatos[ENTIDAD],"No",0)</f>
        <v>0121-01 SDM</v>
      </c>
      <c r="D501" t="s">
        <v>30</v>
      </c>
      <c r="E501" t="s">
        <v>1815</v>
      </c>
      <c r="F501" t="s">
        <v>1816</v>
      </c>
      <c r="G501" s="7">
        <v>373220149</v>
      </c>
    </row>
    <row r="502" spans="1:7" x14ac:dyDescent="0.25">
      <c r="A502" t="s">
        <v>796</v>
      </c>
      <c r="B502" t="s">
        <v>792</v>
      </c>
      <c r="C502" t="str">
        <f>+_xlfn.XLOOKUP(B502,TablaDatos[COD],TablaDatos[ENTIDAD],"No",0)</f>
        <v>0121-01 SDM</v>
      </c>
      <c r="D502" t="s">
        <v>32</v>
      </c>
      <c r="E502" t="s">
        <v>1817</v>
      </c>
      <c r="F502" t="s">
        <v>1779</v>
      </c>
      <c r="G502" s="7">
        <v>1483082876</v>
      </c>
    </row>
    <row r="503" spans="1:7" x14ac:dyDescent="0.25">
      <c r="A503" t="s">
        <v>798</v>
      </c>
      <c r="B503" t="s">
        <v>792</v>
      </c>
      <c r="C503" t="str">
        <f>+_xlfn.XLOOKUP(B503,TablaDatos[COD],TablaDatos[ENTIDAD],"No",0)</f>
        <v>0121-01 SDM</v>
      </c>
      <c r="D503" t="s">
        <v>36</v>
      </c>
      <c r="E503" t="s">
        <v>1725</v>
      </c>
      <c r="F503" t="s">
        <v>1726</v>
      </c>
      <c r="G503" s="7">
        <v>4499615</v>
      </c>
    </row>
    <row r="504" spans="1:7" x14ac:dyDescent="0.25">
      <c r="A504" t="s">
        <v>798</v>
      </c>
      <c r="B504" t="s">
        <v>792</v>
      </c>
      <c r="C504" t="str">
        <f>+_xlfn.XLOOKUP(B504,TablaDatos[COD],TablaDatos[ENTIDAD],"No",0)</f>
        <v>0121-01 SDM</v>
      </c>
      <c r="D504" t="s">
        <v>36</v>
      </c>
      <c r="E504" t="s">
        <v>1849</v>
      </c>
      <c r="F504" t="s">
        <v>1726</v>
      </c>
      <c r="G504" s="7">
        <v>21894946</v>
      </c>
    </row>
    <row r="505" spans="1:7" x14ac:dyDescent="0.25">
      <c r="A505" t="s">
        <v>798</v>
      </c>
      <c r="B505" t="s">
        <v>792</v>
      </c>
      <c r="C505" t="str">
        <f>+_xlfn.XLOOKUP(B505,TablaDatos[COD],TablaDatos[ENTIDAD],"No",0)</f>
        <v>0121-01 SDM</v>
      </c>
      <c r="D505" t="s">
        <v>36</v>
      </c>
      <c r="E505" t="s">
        <v>1852</v>
      </c>
      <c r="F505" t="s">
        <v>1829</v>
      </c>
      <c r="G505" s="7">
        <v>88299931</v>
      </c>
    </row>
    <row r="506" spans="1:7" x14ac:dyDescent="0.25">
      <c r="A506" t="s">
        <v>799</v>
      </c>
      <c r="B506" t="s">
        <v>792</v>
      </c>
      <c r="C506" t="str">
        <f>+_xlfn.XLOOKUP(B506,TablaDatos[COD],TablaDatos[ENTIDAD],"No",0)</f>
        <v>0121-01 SDM</v>
      </c>
      <c r="D506" t="s">
        <v>38</v>
      </c>
      <c r="E506" t="s">
        <v>1727</v>
      </c>
      <c r="F506" t="s">
        <v>1728</v>
      </c>
      <c r="G506" s="7">
        <v>9000000</v>
      </c>
    </row>
    <row r="507" spans="1:7" x14ac:dyDescent="0.25">
      <c r="A507" t="s">
        <v>799</v>
      </c>
      <c r="B507" t="s">
        <v>792</v>
      </c>
      <c r="C507" t="str">
        <f>+_xlfn.XLOOKUP(B507,TablaDatos[COD],TablaDatos[ENTIDAD],"No",0)</f>
        <v>0121-01 SDM</v>
      </c>
      <c r="D507" t="s">
        <v>38</v>
      </c>
      <c r="E507" t="s">
        <v>1733</v>
      </c>
      <c r="F507" t="s">
        <v>1734</v>
      </c>
      <c r="G507" s="7">
        <v>53169000</v>
      </c>
    </row>
    <row r="508" spans="1:7" x14ac:dyDescent="0.25">
      <c r="A508" t="s">
        <v>801</v>
      </c>
      <c r="B508" t="s">
        <v>792</v>
      </c>
      <c r="C508" t="str">
        <f>+_xlfn.XLOOKUP(B508,TablaDatos[COD],TablaDatos[ENTIDAD],"No",0)</f>
        <v>0121-01 SDM</v>
      </c>
      <c r="D508" t="s">
        <v>42</v>
      </c>
      <c r="E508" t="s">
        <v>1853</v>
      </c>
      <c r="F508" t="s">
        <v>1800</v>
      </c>
      <c r="G508" s="7">
        <v>22502000</v>
      </c>
    </row>
    <row r="509" spans="1:7" x14ac:dyDescent="0.25">
      <c r="A509" t="s">
        <v>801</v>
      </c>
      <c r="B509" t="s">
        <v>792</v>
      </c>
      <c r="C509" t="str">
        <f>+_xlfn.XLOOKUP(B509,TablaDatos[COD],TablaDatos[ENTIDAD],"No",0)</f>
        <v>0121-01 SDM</v>
      </c>
      <c r="D509" t="s">
        <v>42</v>
      </c>
      <c r="E509" t="s">
        <v>1854</v>
      </c>
      <c r="F509" t="s">
        <v>1761</v>
      </c>
      <c r="G509" s="7">
        <v>0</v>
      </c>
    </row>
    <row r="510" spans="1:7" x14ac:dyDescent="0.25">
      <c r="A510" t="s">
        <v>802</v>
      </c>
      <c r="B510" t="s">
        <v>792</v>
      </c>
      <c r="C510" t="str">
        <f>+_xlfn.XLOOKUP(B510,TablaDatos[COD],TablaDatos[ENTIDAD],"No",0)</f>
        <v>0121-01 SDM</v>
      </c>
      <c r="D510" t="s">
        <v>44</v>
      </c>
      <c r="E510" t="s">
        <v>1851</v>
      </c>
      <c r="F510" t="s">
        <v>1802</v>
      </c>
      <c r="G510" s="7">
        <v>23000000</v>
      </c>
    </row>
    <row r="511" spans="1:7" x14ac:dyDescent="0.25">
      <c r="A511" t="s">
        <v>804</v>
      </c>
      <c r="B511" t="s">
        <v>792</v>
      </c>
      <c r="C511" t="str">
        <f>+_xlfn.XLOOKUP(B511,TablaDatos[COD],TablaDatos[ENTIDAD],"No",0)</f>
        <v>0121-01 SDM</v>
      </c>
      <c r="D511" t="s">
        <v>47</v>
      </c>
      <c r="E511" t="s">
        <v>1762</v>
      </c>
      <c r="F511" t="s">
        <v>1763</v>
      </c>
      <c r="G511" s="7">
        <v>0</v>
      </c>
    </row>
    <row r="512" spans="1:7" x14ac:dyDescent="0.25">
      <c r="A512" t="s">
        <v>804</v>
      </c>
      <c r="B512" t="s">
        <v>792</v>
      </c>
      <c r="C512" t="str">
        <f>+_xlfn.XLOOKUP(B512,TablaDatos[COD],TablaDatos[ENTIDAD],"No",0)</f>
        <v>0121-01 SDM</v>
      </c>
      <c r="D512" t="s">
        <v>47</v>
      </c>
      <c r="E512" t="s">
        <v>1848</v>
      </c>
      <c r="F512" t="s">
        <v>1763</v>
      </c>
      <c r="G512" s="7">
        <v>0</v>
      </c>
    </row>
    <row r="513" spans="1:7" x14ac:dyDescent="0.25">
      <c r="A513" t="s">
        <v>805</v>
      </c>
      <c r="B513" t="s">
        <v>792</v>
      </c>
      <c r="C513" t="str">
        <f>+_xlfn.XLOOKUP(B513,TablaDatos[COD],TablaDatos[ENTIDAD],"No",0)</f>
        <v>0121-01 SDM</v>
      </c>
      <c r="D513" t="s">
        <v>49</v>
      </c>
      <c r="E513" t="s">
        <v>1749</v>
      </c>
      <c r="F513" t="s">
        <v>1750</v>
      </c>
      <c r="G513" s="7">
        <v>3244484</v>
      </c>
    </row>
    <row r="514" spans="1:7" x14ac:dyDescent="0.25">
      <c r="A514" t="s">
        <v>806</v>
      </c>
      <c r="B514" t="s">
        <v>792</v>
      </c>
      <c r="C514" t="str">
        <f>+_xlfn.XLOOKUP(B514,TablaDatos[COD],TablaDatos[ENTIDAD],"No",0)</f>
        <v>0121-01 SDM</v>
      </c>
      <c r="D514" t="s">
        <v>51</v>
      </c>
      <c r="E514" t="s">
        <v>1739</v>
      </c>
      <c r="F514" t="s">
        <v>1740</v>
      </c>
      <c r="G514" s="7">
        <v>76475597</v>
      </c>
    </row>
    <row r="515" spans="1:7" x14ac:dyDescent="0.25">
      <c r="A515" t="s">
        <v>806</v>
      </c>
      <c r="B515" t="s">
        <v>792</v>
      </c>
      <c r="C515" t="str">
        <f>+_xlfn.XLOOKUP(B515,TablaDatos[COD],TablaDatos[ENTIDAD],"No",0)</f>
        <v>0121-01 SDM</v>
      </c>
      <c r="D515" t="s">
        <v>51</v>
      </c>
      <c r="E515" t="s">
        <v>1741</v>
      </c>
      <c r="F515" t="s">
        <v>1742</v>
      </c>
      <c r="G515" s="7">
        <v>2208953</v>
      </c>
    </row>
    <row r="516" spans="1:7" x14ac:dyDescent="0.25">
      <c r="A516" t="s">
        <v>806</v>
      </c>
      <c r="B516" t="s">
        <v>792</v>
      </c>
      <c r="C516" t="str">
        <f>+_xlfn.XLOOKUP(B516,TablaDatos[COD],TablaDatos[ENTIDAD],"No",0)</f>
        <v>0121-01 SDM</v>
      </c>
      <c r="D516" t="s">
        <v>51</v>
      </c>
      <c r="E516" t="s">
        <v>1743</v>
      </c>
      <c r="F516" t="s">
        <v>1744</v>
      </c>
      <c r="G516" s="7">
        <v>1655424</v>
      </c>
    </row>
    <row r="517" spans="1:7" x14ac:dyDescent="0.25">
      <c r="A517" t="s">
        <v>806</v>
      </c>
      <c r="B517" t="s">
        <v>792</v>
      </c>
      <c r="C517" t="str">
        <f>+_xlfn.XLOOKUP(B517,TablaDatos[COD],TablaDatos[ENTIDAD],"No",0)</f>
        <v>0121-01 SDM</v>
      </c>
      <c r="D517" t="s">
        <v>51</v>
      </c>
      <c r="E517" t="s">
        <v>1855</v>
      </c>
      <c r="F517" t="s">
        <v>1856</v>
      </c>
      <c r="G517" s="7">
        <v>4696510</v>
      </c>
    </row>
    <row r="518" spans="1:7" x14ac:dyDescent="0.25">
      <c r="A518" t="s">
        <v>806</v>
      </c>
      <c r="B518" t="s">
        <v>792</v>
      </c>
      <c r="C518" t="str">
        <f>+_xlfn.XLOOKUP(B518,TablaDatos[COD],TablaDatos[ENTIDAD],"No",0)</f>
        <v>0121-01 SDM</v>
      </c>
      <c r="D518" t="s">
        <v>51</v>
      </c>
      <c r="E518" t="s">
        <v>1823</v>
      </c>
      <c r="F518" t="s">
        <v>1740</v>
      </c>
      <c r="G518" s="7">
        <v>97372914</v>
      </c>
    </row>
    <row r="519" spans="1:7" x14ac:dyDescent="0.25">
      <c r="A519" t="s">
        <v>806</v>
      </c>
      <c r="B519" t="s">
        <v>792</v>
      </c>
      <c r="C519" t="str">
        <f>+_xlfn.XLOOKUP(B519,TablaDatos[COD],TablaDatos[ENTIDAD],"No",0)</f>
        <v>0121-01 SDM</v>
      </c>
      <c r="D519" t="s">
        <v>51</v>
      </c>
      <c r="E519" t="s">
        <v>1824</v>
      </c>
      <c r="F519" t="s">
        <v>1742</v>
      </c>
      <c r="G519" s="7">
        <v>13181332</v>
      </c>
    </row>
    <row r="520" spans="1:7" x14ac:dyDescent="0.25">
      <c r="A520" t="s">
        <v>806</v>
      </c>
      <c r="B520" t="s">
        <v>792</v>
      </c>
      <c r="C520" t="str">
        <f>+_xlfn.XLOOKUP(B520,TablaDatos[COD],TablaDatos[ENTIDAD],"No",0)</f>
        <v>0121-01 SDM</v>
      </c>
      <c r="D520" t="s">
        <v>51</v>
      </c>
      <c r="E520" t="s">
        <v>1825</v>
      </c>
      <c r="F520" t="s">
        <v>1744</v>
      </c>
      <c r="G520" s="7">
        <v>12088837</v>
      </c>
    </row>
    <row r="521" spans="1:7" x14ac:dyDescent="0.25">
      <c r="A521" t="s">
        <v>806</v>
      </c>
      <c r="B521" t="s">
        <v>792</v>
      </c>
      <c r="C521" t="str">
        <f>+_xlfn.XLOOKUP(B521,TablaDatos[COD],TablaDatos[ENTIDAD],"No",0)</f>
        <v>0121-01 SDM</v>
      </c>
      <c r="D521" t="s">
        <v>51</v>
      </c>
      <c r="E521" t="s">
        <v>1826</v>
      </c>
      <c r="F521" t="s">
        <v>1746</v>
      </c>
      <c r="G521" s="7">
        <v>14345320</v>
      </c>
    </row>
    <row r="522" spans="1:7" x14ac:dyDescent="0.25">
      <c r="A522" t="s">
        <v>810</v>
      </c>
      <c r="B522" t="s">
        <v>792</v>
      </c>
      <c r="C522" t="str">
        <f>+_xlfn.XLOOKUP(B522,TablaDatos[COD],TablaDatos[ENTIDAD],"No",0)</f>
        <v>0121-01 SDM</v>
      </c>
      <c r="D522" t="s">
        <v>58</v>
      </c>
      <c r="E522" t="s">
        <v>1770</v>
      </c>
      <c r="F522" t="s">
        <v>1771</v>
      </c>
      <c r="G522" s="7">
        <v>177697678</v>
      </c>
    </row>
    <row r="523" spans="1:7" x14ac:dyDescent="0.25">
      <c r="A523" t="s">
        <v>808</v>
      </c>
      <c r="B523" t="s">
        <v>792</v>
      </c>
      <c r="C523" t="str">
        <f>+_xlfn.XLOOKUP(B523,TablaDatos[COD],TablaDatos[ENTIDAD],"No",0)</f>
        <v>0121-01 SDM</v>
      </c>
      <c r="D523" t="s">
        <v>54</v>
      </c>
      <c r="E523" t="s">
        <v>1772</v>
      </c>
      <c r="F523" t="s">
        <v>1773</v>
      </c>
      <c r="G523" s="7">
        <v>30700300</v>
      </c>
    </row>
    <row r="524" spans="1:7" x14ac:dyDescent="0.25">
      <c r="A524" t="s">
        <v>811</v>
      </c>
      <c r="B524" t="s">
        <v>813</v>
      </c>
      <c r="C524" t="str">
        <f>+_xlfn.XLOOKUP(B524,TablaDatos[COD],TablaDatos[ENTIDAD],"No",0)</f>
        <v>0122-01 SDIS</v>
      </c>
      <c r="D524" t="s">
        <v>26</v>
      </c>
      <c r="E524" t="s">
        <v>1774</v>
      </c>
      <c r="F524" t="s">
        <v>1775</v>
      </c>
      <c r="G524" s="7">
        <v>39853500</v>
      </c>
    </row>
    <row r="525" spans="1:7" x14ac:dyDescent="0.25">
      <c r="A525" t="s">
        <v>815</v>
      </c>
      <c r="B525" t="s">
        <v>813</v>
      </c>
      <c r="C525" t="str">
        <f>+_xlfn.XLOOKUP(B525,TablaDatos[COD],TablaDatos[ENTIDAD],"No",0)</f>
        <v>0122-01 SDIS</v>
      </c>
      <c r="D525" t="s">
        <v>28</v>
      </c>
      <c r="E525" t="s">
        <v>1776</v>
      </c>
      <c r="F525" t="s">
        <v>1777</v>
      </c>
      <c r="G525" s="7">
        <v>585297000</v>
      </c>
    </row>
    <row r="526" spans="1:7" x14ac:dyDescent="0.25">
      <c r="A526" t="s">
        <v>816</v>
      </c>
      <c r="B526" t="s">
        <v>813</v>
      </c>
      <c r="C526" t="str">
        <f>+_xlfn.XLOOKUP(B526,TablaDatos[COD],TablaDatos[ENTIDAD],"No",0)</f>
        <v>0122-01 SDIS</v>
      </c>
      <c r="D526" t="s">
        <v>30</v>
      </c>
      <c r="E526" t="s">
        <v>1815</v>
      </c>
      <c r="F526" t="s">
        <v>1816</v>
      </c>
      <c r="G526" s="7">
        <v>1538191000</v>
      </c>
    </row>
    <row r="527" spans="1:7" x14ac:dyDescent="0.25">
      <c r="A527" t="s">
        <v>819</v>
      </c>
      <c r="B527" t="s">
        <v>813</v>
      </c>
      <c r="C527" t="str">
        <f>+_xlfn.XLOOKUP(B527,TablaDatos[COD],TablaDatos[ENTIDAD],"No",0)</f>
        <v>0122-01 SDIS</v>
      </c>
      <c r="D527" t="s">
        <v>36</v>
      </c>
      <c r="E527" t="s">
        <v>1725</v>
      </c>
      <c r="F527" t="s">
        <v>1726</v>
      </c>
      <c r="G527" s="7">
        <v>241291233</v>
      </c>
    </row>
    <row r="528" spans="1:7" x14ac:dyDescent="0.25">
      <c r="A528" t="s">
        <v>819</v>
      </c>
      <c r="B528" t="s">
        <v>813</v>
      </c>
      <c r="C528" t="str">
        <f>+_xlfn.XLOOKUP(B528,TablaDatos[COD],TablaDatos[ENTIDAD],"No",0)</f>
        <v>0122-01 SDIS</v>
      </c>
      <c r="D528" t="s">
        <v>36</v>
      </c>
      <c r="E528" t="s">
        <v>1828</v>
      </c>
      <c r="F528" t="s">
        <v>1829</v>
      </c>
      <c r="G528" s="7">
        <v>128564469</v>
      </c>
    </row>
    <row r="529" spans="1:7" x14ac:dyDescent="0.25">
      <c r="A529" t="s">
        <v>819</v>
      </c>
      <c r="B529" t="s">
        <v>813</v>
      </c>
      <c r="C529" t="str">
        <f>+_xlfn.XLOOKUP(B529,TablaDatos[COD],TablaDatos[ENTIDAD],"No",0)</f>
        <v>0122-01 SDIS</v>
      </c>
      <c r="D529" t="s">
        <v>36</v>
      </c>
      <c r="E529" t="s">
        <v>1849</v>
      </c>
      <c r="F529" t="s">
        <v>1726</v>
      </c>
      <c r="G529" s="7">
        <v>0</v>
      </c>
    </row>
    <row r="530" spans="1:7" x14ac:dyDescent="0.25">
      <c r="A530" t="s">
        <v>819</v>
      </c>
      <c r="B530" t="s">
        <v>813</v>
      </c>
      <c r="C530" t="str">
        <f>+_xlfn.XLOOKUP(B530,TablaDatos[COD],TablaDatos[ENTIDAD],"No",0)</f>
        <v>0122-01 SDIS</v>
      </c>
      <c r="D530" t="s">
        <v>36</v>
      </c>
      <c r="E530" t="s">
        <v>1830</v>
      </c>
      <c r="F530" t="s">
        <v>1755</v>
      </c>
      <c r="G530" s="7">
        <v>74970000</v>
      </c>
    </row>
    <row r="531" spans="1:7" x14ac:dyDescent="0.25">
      <c r="A531" t="s">
        <v>820</v>
      </c>
      <c r="B531" t="s">
        <v>813</v>
      </c>
      <c r="C531" t="str">
        <f>+_xlfn.XLOOKUP(B531,TablaDatos[COD],TablaDatos[ENTIDAD],"No",0)</f>
        <v>0122-01 SDIS</v>
      </c>
      <c r="D531" t="s">
        <v>38</v>
      </c>
      <c r="E531" t="s">
        <v>1857</v>
      </c>
      <c r="F531" t="s">
        <v>1728</v>
      </c>
      <c r="G531" s="7">
        <v>147048</v>
      </c>
    </row>
    <row r="532" spans="1:7" x14ac:dyDescent="0.25">
      <c r="A532" t="s">
        <v>820</v>
      </c>
      <c r="B532" t="s">
        <v>813</v>
      </c>
      <c r="C532" t="str">
        <f>+_xlfn.XLOOKUP(B532,TablaDatos[COD],TablaDatos[ENTIDAD],"No",0)</f>
        <v>0122-01 SDIS</v>
      </c>
      <c r="D532" t="s">
        <v>38</v>
      </c>
      <c r="E532" t="s">
        <v>1796</v>
      </c>
      <c r="F532" t="s">
        <v>1797</v>
      </c>
      <c r="G532" s="7">
        <v>263366538</v>
      </c>
    </row>
    <row r="533" spans="1:7" x14ac:dyDescent="0.25">
      <c r="A533" t="s">
        <v>820</v>
      </c>
      <c r="B533" t="s">
        <v>813</v>
      </c>
      <c r="C533" t="str">
        <f>+_xlfn.XLOOKUP(B533,TablaDatos[COD],TablaDatos[ENTIDAD],"No",0)</f>
        <v>0122-01 SDIS</v>
      </c>
      <c r="D533" t="s">
        <v>38</v>
      </c>
      <c r="E533" t="s">
        <v>1819</v>
      </c>
      <c r="F533" t="s">
        <v>1732</v>
      </c>
      <c r="G533" s="7">
        <v>41823146376</v>
      </c>
    </row>
    <row r="534" spans="1:7" x14ac:dyDescent="0.25">
      <c r="A534" t="s">
        <v>822</v>
      </c>
      <c r="B534" t="s">
        <v>813</v>
      </c>
      <c r="C534" t="str">
        <f>+_xlfn.XLOOKUP(B534,TablaDatos[COD],TablaDatos[ENTIDAD],"No",0)</f>
        <v>0122-01 SDIS</v>
      </c>
      <c r="D534" t="s">
        <v>42</v>
      </c>
      <c r="E534" t="s">
        <v>1751</v>
      </c>
      <c r="F534" t="s">
        <v>1736</v>
      </c>
      <c r="G534" s="7">
        <v>37485000</v>
      </c>
    </row>
    <row r="535" spans="1:7" x14ac:dyDescent="0.25">
      <c r="A535" t="s">
        <v>822</v>
      </c>
      <c r="B535" t="s">
        <v>813</v>
      </c>
      <c r="C535" t="str">
        <f>+_xlfn.XLOOKUP(B535,TablaDatos[COD],TablaDatos[ENTIDAD],"No",0)</f>
        <v>0122-01 SDIS</v>
      </c>
      <c r="D535" t="s">
        <v>42</v>
      </c>
      <c r="E535" t="s">
        <v>1747</v>
      </c>
      <c r="F535" t="s">
        <v>1748</v>
      </c>
      <c r="G535" s="7">
        <v>110604686</v>
      </c>
    </row>
    <row r="536" spans="1:7" x14ac:dyDescent="0.25">
      <c r="A536" t="s">
        <v>822</v>
      </c>
      <c r="B536" t="s">
        <v>813</v>
      </c>
      <c r="C536" t="str">
        <f>+_xlfn.XLOOKUP(B536,TablaDatos[COD],TablaDatos[ENTIDAD],"No",0)</f>
        <v>0122-01 SDIS</v>
      </c>
      <c r="D536" t="s">
        <v>42</v>
      </c>
      <c r="E536" t="s">
        <v>1846</v>
      </c>
      <c r="F536" t="s">
        <v>1748</v>
      </c>
      <c r="G536" s="7">
        <v>422924193</v>
      </c>
    </row>
    <row r="537" spans="1:7" x14ac:dyDescent="0.25">
      <c r="A537" t="s">
        <v>822</v>
      </c>
      <c r="B537" t="s">
        <v>813</v>
      </c>
      <c r="C537" t="str">
        <f>+_xlfn.XLOOKUP(B537,TablaDatos[COD],TablaDatos[ENTIDAD],"No",0)</f>
        <v>0122-01 SDIS</v>
      </c>
      <c r="D537" t="s">
        <v>42</v>
      </c>
      <c r="E537" t="s">
        <v>1854</v>
      </c>
      <c r="F537" t="s">
        <v>1761</v>
      </c>
      <c r="G537" s="7">
        <v>376969893</v>
      </c>
    </row>
    <row r="538" spans="1:7" x14ac:dyDescent="0.25">
      <c r="A538" t="s">
        <v>823</v>
      </c>
      <c r="B538" t="s">
        <v>813</v>
      </c>
      <c r="C538" t="str">
        <f>+_xlfn.XLOOKUP(B538,TablaDatos[COD],TablaDatos[ENTIDAD],"No",0)</f>
        <v>0122-01 SDIS</v>
      </c>
      <c r="D538" t="s">
        <v>44</v>
      </c>
      <c r="E538" t="s">
        <v>1758</v>
      </c>
      <c r="F538" t="s">
        <v>1759</v>
      </c>
      <c r="G538" s="7">
        <v>896000</v>
      </c>
    </row>
    <row r="539" spans="1:7" x14ac:dyDescent="0.25">
      <c r="A539" t="s">
        <v>823</v>
      </c>
      <c r="B539" t="s">
        <v>813</v>
      </c>
      <c r="C539" t="str">
        <f>+_xlfn.XLOOKUP(B539,TablaDatos[COD],TablaDatos[ENTIDAD],"No",0)</f>
        <v>0122-01 SDIS</v>
      </c>
      <c r="D539" t="s">
        <v>44</v>
      </c>
      <c r="E539" t="s">
        <v>1858</v>
      </c>
      <c r="F539" t="s">
        <v>1859</v>
      </c>
      <c r="G539" s="7">
        <v>29214082</v>
      </c>
    </row>
    <row r="540" spans="1:7" x14ac:dyDescent="0.25">
      <c r="A540" t="s">
        <v>826</v>
      </c>
      <c r="B540" t="s">
        <v>813</v>
      </c>
      <c r="C540" t="str">
        <f>+_xlfn.XLOOKUP(B540,TablaDatos[COD],TablaDatos[ENTIDAD],"No",0)</f>
        <v>0122-01 SDIS</v>
      </c>
      <c r="D540" t="s">
        <v>49</v>
      </c>
      <c r="E540" t="s">
        <v>1822</v>
      </c>
      <c r="F540" t="s">
        <v>1750</v>
      </c>
      <c r="G540" s="7">
        <v>80201143</v>
      </c>
    </row>
    <row r="541" spans="1:7" x14ac:dyDescent="0.25">
      <c r="A541" t="s">
        <v>827</v>
      </c>
      <c r="B541" t="s">
        <v>813</v>
      </c>
      <c r="C541" t="str">
        <f>+_xlfn.XLOOKUP(B541,TablaDatos[COD],TablaDatos[ENTIDAD],"No",0)</f>
        <v>0122-01 SDIS</v>
      </c>
      <c r="D541" t="s">
        <v>51</v>
      </c>
      <c r="E541" t="s">
        <v>1739</v>
      </c>
      <c r="F541" t="s">
        <v>1740</v>
      </c>
      <c r="G541" s="7">
        <v>5504311533</v>
      </c>
    </row>
    <row r="542" spans="1:7" x14ac:dyDescent="0.25">
      <c r="A542" t="s">
        <v>827</v>
      </c>
      <c r="B542" t="s">
        <v>813</v>
      </c>
      <c r="C542" t="str">
        <f>+_xlfn.XLOOKUP(B542,TablaDatos[COD],TablaDatos[ENTIDAD],"No",0)</f>
        <v>0122-01 SDIS</v>
      </c>
      <c r="D542" t="s">
        <v>51</v>
      </c>
      <c r="E542" t="s">
        <v>1752</v>
      </c>
      <c r="F542" t="s">
        <v>1753</v>
      </c>
      <c r="G542" s="7">
        <v>2721568472</v>
      </c>
    </row>
    <row r="543" spans="1:7" x14ac:dyDescent="0.25">
      <c r="A543" t="s">
        <v>827</v>
      </c>
      <c r="B543" t="s">
        <v>813</v>
      </c>
      <c r="C543" t="str">
        <f>+_xlfn.XLOOKUP(B543,TablaDatos[COD],TablaDatos[ENTIDAD],"No",0)</f>
        <v>0122-01 SDIS</v>
      </c>
      <c r="D543" t="s">
        <v>51</v>
      </c>
      <c r="E543" t="s">
        <v>1741</v>
      </c>
      <c r="F543" t="s">
        <v>1742</v>
      </c>
      <c r="G543" s="7">
        <v>837669897</v>
      </c>
    </row>
    <row r="544" spans="1:7" x14ac:dyDescent="0.25">
      <c r="A544" t="s">
        <v>827</v>
      </c>
      <c r="B544" t="s">
        <v>813</v>
      </c>
      <c r="C544" t="str">
        <f>+_xlfn.XLOOKUP(B544,TablaDatos[COD],TablaDatos[ENTIDAD],"No",0)</f>
        <v>0122-01 SDIS</v>
      </c>
      <c r="D544" t="s">
        <v>51</v>
      </c>
      <c r="E544" t="s">
        <v>1743</v>
      </c>
      <c r="F544" t="s">
        <v>1744</v>
      </c>
      <c r="G544" s="7">
        <v>870689228</v>
      </c>
    </row>
    <row r="545" spans="1:7" x14ac:dyDescent="0.25">
      <c r="A545" t="s">
        <v>827</v>
      </c>
      <c r="B545" t="s">
        <v>813</v>
      </c>
      <c r="C545" t="str">
        <f>+_xlfn.XLOOKUP(B545,TablaDatos[COD],TablaDatos[ENTIDAD],"No",0)</f>
        <v>0122-01 SDIS</v>
      </c>
      <c r="D545" t="s">
        <v>51</v>
      </c>
      <c r="E545" t="s">
        <v>1745</v>
      </c>
      <c r="F545" t="s">
        <v>1746</v>
      </c>
      <c r="G545" s="7">
        <v>489398843</v>
      </c>
    </row>
    <row r="546" spans="1:7" x14ac:dyDescent="0.25">
      <c r="A546" t="s">
        <v>827</v>
      </c>
      <c r="B546" t="s">
        <v>813</v>
      </c>
      <c r="C546" t="str">
        <f>+_xlfn.XLOOKUP(B546,TablaDatos[COD],TablaDatos[ENTIDAD],"No",0)</f>
        <v>0122-01 SDIS</v>
      </c>
      <c r="D546" t="s">
        <v>51</v>
      </c>
      <c r="E546" t="s">
        <v>1823</v>
      </c>
      <c r="F546" t="s">
        <v>1740</v>
      </c>
      <c r="G546" s="7">
        <v>1112958779</v>
      </c>
    </row>
    <row r="547" spans="1:7" x14ac:dyDescent="0.25">
      <c r="A547" t="s">
        <v>827</v>
      </c>
      <c r="B547" t="s">
        <v>813</v>
      </c>
      <c r="C547" t="str">
        <f>+_xlfn.XLOOKUP(B547,TablaDatos[COD],TablaDatos[ENTIDAD],"No",0)</f>
        <v>0122-01 SDIS</v>
      </c>
      <c r="D547" t="s">
        <v>51</v>
      </c>
      <c r="E547" t="s">
        <v>1860</v>
      </c>
      <c r="F547" t="s">
        <v>1753</v>
      </c>
      <c r="G547" s="7">
        <v>0</v>
      </c>
    </row>
    <row r="548" spans="1:7" x14ac:dyDescent="0.25">
      <c r="A548" t="s">
        <v>827</v>
      </c>
      <c r="B548" t="s">
        <v>813</v>
      </c>
      <c r="C548" t="str">
        <f>+_xlfn.XLOOKUP(B548,TablaDatos[COD],TablaDatos[ENTIDAD],"No",0)</f>
        <v>0122-01 SDIS</v>
      </c>
      <c r="D548" t="s">
        <v>51</v>
      </c>
      <c r="E548" t="s">
        <v>1824</v>
      </c>
      <c r="F548" t="s">
        <v>1742</v>
      </c>
      <c r="G548" s="7">
        <v>1064349791</v>
      </c>
    </row>
    <row r="549" spans="1:7" x14ac:dyDescent="0.25">
      <c r="A549" t="s">
        <v>827</v>
      </c>
      <c r="B549" t="s">
        <v>813</v>
      </c>
      <c r="C549" t="str">
        <f>+_xlfn.XLOOKUP(B549,TablaDatos[COD],TablaDatos[ENTIDAD],"No",0)</f>
        <v>0122-01 SDIS</v>
      </c>
      <c r="D549" t="s">
        <v>51</v>
      </c>
      <c r="E549" t="s">
        <v>1825</v>
      </c>
      <c r="F549" t="s">
        <v>1744</v>
      </c>
      <c r="G549" s="7">
        <v>1122934667</v>
      </c>
    </row>
    <row r="550" spans="1:7" x14ac:dyDescent="0.25">
      <c r="A550" t="s">
        <v>827</v>
      </c>
      <c r="B550" t="s">
        <v>813</v>
      </c>
      <c r="C550" t="str">
        <f>+_xlfn.XLOOKUP(B550,TablaDatos[COD],TablaDatos[ENTIDAD],"No",0)</f>
        <v>0122-01 SDIS</v>
      </c>
      <c r="D550" t="s">
        <v>51</v>
      </c>
      <c r="E550" t="s">
        <v>1826</v>
      </c>
      <c r="F550" t="s">
        <v>1746</v>
      </c>
      <c r="G550" s="7">
        <v>413808195</v>
      </c>
    </row>
    <row r="551" spans="1:7" x14ac:dyDescent="0.25">
      <c r="A551" t="s">
        <v>830</v>
      </c>
      <c r="B551" t="s">
        <v>813</v>
      </c>
      <c r="C551" t="str">
        <f>+_xlfn.XLOOKUP(B551,TablaDatos[COD],TablaDatos[ENTIDAD],"No",0)</f>
        <v>0122-01 SDIS</v>
      </c>
      <c r="D551" t="s">
        <v>56</v>
      </c>
      <c r="E551" t="s">
        <v>1790</v>
      </c>
      <c r="F551" t="s">
        <v>1791</v>
      </c>
      <c r="G551" s="7">
        <v>13541088</v>
      </c>
    </row>
    <row r="552" spans="1:7" x14ac:dyDescent="0.25">
      <c r="A552" t="s">
        <v>831</v>
      </c>
      <c r="B552" t="s">
        <v>813</v>
      </c>
      <c r="C552" t="str">
        <f>+_xlfn.XLOOKUP(B552,TablaDatos[COD],TablaDatos[ENTIDAD],"No",0)</f>
        <v>0122-01 SDIS</v>
      </c>
      <c r="D552" t="s">
        <v>58</v>
      </c>
      <c r="E552" t="s">
        <v>1770</v>
      </c>
      <c r="F552" t="s">
        <v>1771</v>
      </c>
      <c r="G552" s="7">
        <v>148523247</v>
      </c>
    </row>
    <row r="553" spans="1:7" x14ac:dyDescent="0.25">
      <c r="A553" t="s">
        <v>831</v>
      </c>
      <c r="B553" t="s">
        <v>813</v>
      </c>
      <c r="C553" t="str">
        <f>+_xlfn.XLOOKUP(B553,TablaDatos[COD],TablaDatos[ENTIDAD],"No",0)</f>
        <v>0122-01 SDIS</v>
      </c>
      <c r="D553" t="s">
        <v>58</v>
      </c>
      <c r="E553" t="s">
        <v>1861</v>
      </c>
      <c r="F553" t="s">
        <v>1771</v>
      </c>
      <c r="G553" s="7">
        <v>604235614</v>
      </c>
    </row>
    <row r="554" spans="1:7" x14ac:dyDescent="0.25">
      <c r="A554" t="s">
        <v>829</v>
      </c>
      <c r="B554" t="s">
        <v>813</v>
      </c>
      <c r="C554" t="str">
        <f>+_xlfn.XLOOKUP(B554,TablaDatos[COD],TablaDatos[ENTIDAD],"No",0)</f>
        <v>0122-01 SDIS</v>
      </c>
      <c r="D554" t="s">
        <v>54</v>
      </c>
      <c r="E554" t="s">
        <v>1772</v>
      </c>
      <c r="F554" t="s">
        <v>1773</v>
      </c>
      <c r="G554" s="7">
        <v>3883402</v>
      </c>
    </row>
    <row r="555" spans="1:7" x14ac:dyDescent="0.25">
      <c r="A555" t="s">
        <v>829</v>
      </c>
      <c r="B555" t="s">
        <v>813</v>
      </c>
      <c r="C555" t="str">
        <f>+_xlfn.XLOOKUP(B555,TablaDatos[COD],TablaDatos[ENTIDAD],"No",0)</f>
        <v>0122-01 SDIS</v>
      </c>
      <c r="D555" t="s">
        <v>54</v>
      </c>
      <c r="E555" t="s">
        <v>1844</v>
      </c>
      <c r="F555" t="s">
        <v>1773</v>
      </c>
      <c r="G555" s="7">
        <v>4532498238</v>
      </c>
    </row>
    <row r="556" spans="1:7" x14ac:dyDescent="0.25">
      <c r="A556" t="s">
        <v>835</v>
      </c>
      <c r="B556" t="s">
        <v>833</v>
      </c>
      <c r="C556" t="str">
        <f>+_xlfn.XLOOKUP(B556,TablaDatos[COD],TablaDatos[ENTIDAD],"No",0)</f>
        <v>0125-01 DASCD</v>
      </c>
      <c r="D556" t="s">
        <v>28</v>
      </c>
      <c r="E556" t="s">
        <v>1776</v>
      </c>
      <c r="F556" t="s">
        <v>1777</v>
      </c>
      <c r="G556" s="7">
        <v>30442000</v>
      </c>
    </row>
    <row r="557" spans="1:7" x14ac:dyDescent="0.25">
      <c r="A557" t="s">
        <v>835</v>
      </c>
      <c r="B557" t="s">
        <v>833</v>
      </c>
      <c r="C557" t="str">
        <f>+_xlfn.XLOOKUP(B557,TablaDatos[COD],TablaDatos[ENTIDAD],"No",0)</f>
        <v>0125-01 DASCD</v>
      </c>
      <c r="D557" t="s">
        <v>28</v>
      </c>
      <c r="E557" t="s">
        <v>1827</v>
      </c>
      <c r="F557" t="s">
        <v>1777</v>
      </c>
      <c r="G557" s="7">
        <v>355308860</v>
      </c>
    </row>
    <row r="558" spans="1:7" x14ac:dyDescent="0.25">
      <c r="A558" t="s">
        <v>836</v>
      </c>
      <c r="B558" t="s">
        <v>833</v>
      </c>
      <c r="C558" t="str">
        <f>+_xlfn.XLOOKUP(B558,TablaDatos[COD],TablaDatos[ENTIDAD],"No",0)</f>
        <v>0125-01 DASCD</v>
      </c>
      <c r="D558" t="s">
        <v>30</v>
      </c>
      <c r="E558" t="s">
        <v>1792</v>
      </c>
      <c r="F558" t="s">
        <v>1793</v>
      </c>
      <c r="G558" s="7">
        <v>1080000</v>
      </c>
    </row>
    <row r="559" spans="1:7" x14ac:dyDescent="0.25">
      <c r="A559" t="s">
        <v>836</v>
      </c>
      <c r="B559" t="s">
        <v>833</v>
      </c>
      <c r="C559" t="str">
        <f>+_xlfn.XLOOKUP(B559,TablaDatos[COD],TablaDatos[ENTIDAD],"No",0)</f>
        <v>0125-01 DASCD</v>
      </c>
      <c r="D559" t="s">
        <v>30</v>
      </c>
      <c r="E559" t="s">
        <v>1815</v>
      </c>
      <c r="F559" t="s">
        <v>1816</v>
      </c>
      <c r="G559" s="7">
        <v>1164003000</v>
      </c>
    </row>
    <row r="560" spans="1:7" x14ac:dyDescent="0.25">
      <c r="A560" t="s">
        <v>836</v>
      </c>
      <c r="B560" t="s">
        <v>833</v>
      </c>
      <c r="C560" t="str">
        <f>+_xlfn.XLOOKUP(B560,TablaDatos[COD],TablaDatos[ENTIDAD],"No",0)</f>
        <v>0125-01 DASCD</v>
      </c>
      <c r="D560" t="s">
        <v>30</v>
      </c>
      <c r="E560" t="s">
        <v>1862</v>
      </c>
      <c r="F560" t="s">
        <v>1816</v>
      </c>
      <c r="G560" s="7">
        <v>372566434</v>
      </c>
    </row>
    <row r="561" spans="1:7" x14ac:dyDescent="0.25">
      <c r="A561" t="s">
        <v>838</v>
      </c>
      <c r="B561" t="s">
        <v>833</v>
      </c>
      <c r="C561" t="str">
        <f>+_xlfn.XLOOKUP(B561,TablaDatos[COD],TablaDatos[ENTIDAD],"No",0)</f>
        <v>0125-01 DASCD</v>
      </c>
      <c r="D561" t="s">
        <v>34</v>
      </c>
      <c r="E561" t="s">
        <v>1863</v>
      </c>
      <c r="F561" t="s">
        <v>1864</v>
      </c>
      <c r="G561" s="7">
        <v>5035161000</v>
      </c>
    </row>
    <row r="562" spans="1:7" x14ac:dyDescent="0.25">
      <c r="A562" t="s">
        <v>839</v>
      </c>
      <c r="B562" t="s">
        <v>833</v>
      </c>
      <c r="C562" t="str">
        <f>+_xlfn.XLOOKUP(B562,TablaDatos[COD],TablaDatos[ENTIDAD],"No",0)</f>
        <v>0125-01 DASCD</v>
      </c>
      <c r="D562" t="s">
        <v>36</v>
      </c>
      <c r="E562" t="s">
        <v>1725</v>
      </c>
      <c r="F562" t="s">
        <v>1726</v>
      </c>
      <c r="G562" s="7">
        <v>64604640</v>
      </c>
    </row>
    <row r="563" spans="1:7" x14ac:dyDescent="0.25">
      <c r="A563" t="s">
        <v>839</v>
      </c>
      <c r="B563" t="s">
        <v>833</v>
      </c>
      <c r="C563" t="str">
        <f>+_xlfn.XLOOKUP(B563,TablaDatos[COD],TablaDatos[ENTIDAD],"No",0)</f>
        <v>0125-01 DASCD</v>
      </c>
      <c r="D563" t="s">
        <v>36</v>
      </c>
      <c r="E563" t="s">
        <v>1828</v>
      </c>
      <c r="F563" t="s">
        <v>1829</v>
      </c>
      <c r="G563" s="7">
        <v>0</v>
      </c>
    </row>
    <row r="564" spans="1:7" x14ac:dyDescent="0.25">
      <c r="A564" t="s">
        <v>840</v>
      </c>
      <c r="B564" t="s">
        <v>833</v>
      </c>
      <c r="C564" t="str">
        <f>+_xlfn.XLOOKUP(B564,TablaDatos[COD],TablaDatos[ENTIDAD],"No",0)</f>
        <v>0125-01 DASCD</v>
      </c>
      <c r="D564" t="s">
        <v>38</v>
      </c>
      <c r="E564" t="s">
        <v>1727</v>
      </c>
      <c r="F564" t="s">
        <v>1728</v>
      </c>
      <c r="G564" s="7">
        <v>5500000</v>
      </c>
    </row>
    <row r="565" spans="1:7" x14ac:dyDescent="0.25">
      <c r="A565" t="s">
        <v>842</v>
      </c>
      <c r="B565" t="s">
        <v>833</v>
      </c>
      <c r="C565" t="str">
        <f>+_xlfn.XLOOKUP(B565,TablaDatos[COD],TablaDatos[ENTIDAD],"No",0)</f>
        <v>0125-01 DASCD</v>
      </c>
      <c r="D565" t="s">
        <v>42</v>
      </c>
      <c r="E565" t="s">
        <v>1751</v>
      </c>
      <c r="F565" t="s">
        <v>1736</v>
      </c>
      <c r="G565" s="7">
        <v>1268000</v>
      </c>
    </row>
    <row r="566" spans="1:7" x14ac:dyDescent="0.25">
      <c r="A566" t="s">
        <v>842</v>
      </c>
      <c r="B566" t="s">
        <v>833</v>
      </c>
      <c r="C566" t="str">
        <f>+_xlfn.XLOOKUP(B566,TablaDatos[COD],TablaDatos[ENTIDAD],"No",0)</f>
        <v>0125-01 DASCD</v>
      </c>
      <c r="D566" t="s">
        <v>42</v>
      </c>
      <c r="E566" t="s">
        <v>1760</v>
      </c>
      <c r="F566" t="s">
        <v>1761</v>
      </c>
      <c r="G566" s="7">
        <v>0</v>
      </c>
    </row>
    <row r="567" spans="1:7" x14ac:dyDescent="0.25">
      <c r="A567" t="s">
        <v>845</v>
      </c>
      <c r="B567" t="s">
        <v>833</v>
      </c>
      <c r="C567" t="str">
        <f>+_xlfn.XLOOKUP(B567,TablaDatos[COD],TablaDatos[ENTIDAD],"No",0)</f>
        <v>0125-01 DASCD</v>
      </c>
      <c r="D567" t="s">
        <v>47</v>
      </c>
      <c r="E567" t="s">
        <v>1865</v>
      </c>
      <c r="F567" t="s">
        <v>1866</v>
      </c>
      <c r="G567" s="7">
        <v>192074948</v>
      </c>
    </row>
    <row r="568" spans="1:7" x14ac:dyDescent="0.25">
      <c r="A568" t="s">
        <v>845</v>
      </c>
      <c r="B568" t="s">
        <v>833</v>
      </c>
      <c r="C568" t="str">
        <f>+_xlfn.XLOOKUP(B568,TablaDatos[COD],TablaDatos[ENTIDAD],"No",0)</f>
        <v>0125-01 DASCD</v>
      </c>
      <c r="D568" t="s">
        <v>47</v>
      </c>
      <c r="E568" t="s">
        <v>1762</v>
      </c>
      <c r="F568" t="s">
        <v>1763</v>
      </c>
      <c r="G568" s="7">
        <v>29100000</v>
      </c>
    </row>
    <row r="569" spans="1:7" x14ac:dyDescent="0.25">
      <c r="A569" t="s">
        <v>846</v>
      </c>
      <c r="B569" t="s">
        <v>833</v>
      </c>
      <c r="C569" t="str">
        <f>+_xlfn.XLOOKUP(B569,TablaDatos[COD],TablaDatos[ENTIDAD],"No",0)</f>
        <v>0125-01 DASCD</v>
      </c>
      <c r="D569" t="s">
        <v>49</v>
      </c>
      <c r="E569" t="s">
        <v>1786</v>
      </c>
      <c r="F569" t="s">
        <v>1787</v>
      </c>
      <c r="G569" s="7">
        <v>192694035</v>
      </c>
    </row>
    <row r="570" spans="1:7" x14ac:dyDescent="0.25">
      <c r="A570" t="s">
        <v>846</v>
      </c>
      <c r="B570" t="s">
        <v>833</v>
      </c>
      <c r="C570" t="str">
        <f>+_xlfn.XLOOKUP(B570,TablaDatos[COD],TablaDatos[ENTIDAD],"No",0)</f>
        <v>0125-01 DASCD</v>
      </c>
      <c r="D570" t="s">
        <v>49</v>
      </c>
      <c r="E570" t="s">
        <v>1749</v>
      </c>
      <c r="F570" t="s">
        <v>1750</v>
      </c>
      <c r="G570" s="7">
        <v>81250000</v>
      </c>
    </row>
    <row r="571" spans="1:7" x14ac:dyDescent="0.25">
      <c r="A571" t="s">
        <v>846</v>
      </c>
      <c r="B571" t="s">
        <v>833</v>
      </c>
      <c r="C571" t="str">
        <f>+_xlfn.XLOOKUP(B571,TablaDatos[COD],TablaDatos[ENTIDAD],"No",0)</f>
        <v>0125-01 DASCD</v>
      </c>
      <c r="D571" t="s">
        <v>49</v>
      </c>
      <c r="E571" t="s">
        <v>1822</v>
      </c>
      <c r="F571" t="s">
        <v>1750</v>
      </c>
      <c r="G571" s="7">
        <v>77000000</v>
      </c>
    </row>
    <row r="572" spans="1:7" x14ac:dyDescent="0.25">
      <c r="A572" t="s">
        <v>847</v>
      </c>
      <c r="B572" t="s">
        <v>833</v>
      </c>
      <c r="C572" t="str">
        <f>+_xlfn.XLOOKUP(B572,TablaDatos[COD],TablaDatos[ENTIDAD],"No",0)</f>
        <v>0125-01 DASCD</v>
      </c>
      <c r="D572" t="s">
        <v>51</v>
      </c>
      <c r="E572" t="s">
        <v>1739</v>
      </c>
      <c r="F572" t="s">
        <v>1740</v>
      </c>
      <c r="G572" s="7">
        <v>3833282</v>
      </c>
    </row>
    <row r="573" spans="1:7" x14ac:dyDescent="0.25">
      <c r="A573" t="s">
        <v>847</v>
      </c>
      <c r="B573" t="s">
        <v>833</v>
      </c>
      <c r="C573" t="str">
        <f>+_xlfn.XLOOKUP(B573,TablaDatos[COD],TablaDatos[ENTIDAD],"No",0)</f>
        <v>0125-01 DASCD</v>
      </c>
      <c r="D573" t="s">
        <v>51</v>
      </c>
      <c r="E573" t="s">
        <v>1741</v>
      </c>
      <c r="F573" t="s">
        <v>1742</v>
      </c>
      <c r="G573" s="7">
        <v>190612</v>
      </c>
    </row>
    <row r="574" spans="1:7" x14ac:dyDescent="0.25">
      <c r="A574" t="s">
        <v>847</v>
      </c>
      <c r="B574" t="s">
        <v>833</v>
      </c>
      <c r="C574" t="str">
        <f>+_xlfn.XLOOKUP(B574,TablaDatos[COD],TablaDatos[ENTIDAD],"No",0)</f>
        <v>0125-01 DASCD</v>
      </c>
      <c r="D574" t="s">
        <v>51</v>
      </c>
      <c r="E574" t="s">
        <v>1743</v>
      </c>
      <c r="F574" t="s">
        <v>1744</v>
      </c>
      <c r="G574" s="7">
        <v>159768</v>
      </c>
    </row>
    <row r="575" spans="1:7" x14ac:dyDescent="0.25">
      <c r="A575" t="s">
        <v>847</v>
      </c>
      <c r="B575" t="s">
        <v>833</v>
      </c>
      <c r="C575" t="str">
        <f>+_xlfn.XLOOKUP(B575,TablaDatos[COD],TablaDatos[ENTIDAD],"No",0)</f>
        <v>0125-01 DASCD</v>
      </c>
      <c r="D575" t="s">
        <v>51</v>
      </c>
      <c r="E575" t="s">
        <v>1745</v>
      </c>
      <c r="F575" t="s">
        <v>1746</v>
      </c>
      <c r="G575" s="7">
        <v>737700</v>
      </c>
    </row>
    <row r="576" spans="1:7" x14ac:dyDescent="0.25">
      <c r="A576" t="s">
        <v>850</v>
      </c>
      <c r="B576" t="s">
        <v>833</v>
      </c>
      <c r="C576" t="str">
        <f>+_xlfn.XLOOKUP(B576,TablaDatos[COD],TablaDatos[ENTIDAD],"No",0)</f>
        <v>0125-01 DASCD</v>
      </c>
      <c r="D576" t="s">
        <v>56</v>
      </c>
      <c r="E576" t="s">
        <v>1790</v>
      </c>
      <c r="F576" t="s">
        <v>1791</v>
      </c>
      <c r="G576" s="7">
        <v>2671094</v>
      </c>
    </row>
    <row r="577" spans="1:7" x14ac:dyDescent="0.25">
      <c r="A577" t="s">
        <v>851</v>
      </c>
      <c r="B577" t="s">
        <v>833</v>
      </c>
      <c r="C577" t="str">
        <f>+_xlfn.XLOOKUP(B577,TablaDatos[COD],TablaDatos[ENTIDAD],"No",0)</f>
        <v>0125-01 DASCD</v>
      </c>
      <c r="D577" t="s">
        <v>58</v>
      </c>
      <c r="E577" t="s">
        <v>1770</v>
      </c>
      <c r="F577" t="s">
        <v>1771</v>
      </c>
      <c r="G577" s="7">
        <v>256088989</v>
      </c>
    </row>
    <row r="578" spans="1:7" x14ac:dyDescent="0.25">
      <c r="A578" t="s">
        <v>849</v>
      </c>
      <c r="B578" t="s">
        <v>833</v>
      </c>
      <c r="C578" t="str">
        <f>+_xlfn.XLOOKUP(B578,TablaDatos[COD],TablaDatos[ENTIDAD],"No",0)</f>
        <v>0125-01 DASCD</v>
      </c>
      <c r="D578" t="s">
        <v>54</v>
      </c>
      <c r="E578" t="s">
        <v>1772</v>
      </c>
      <c r="F578" t="s">
        <v>1773</v>
      </c>
      <c r="G578" s="7">
        <v>23625581</v>
      </c>
    </row>
    <row r="579" spans="1:7" x14ac:dyDescent="0.25">
      <c r="A579" t="s">
        <v>856</v>
      </c>
      <c r="B579" t="s">
        <v>854</v>
      </c>
      <c r="C579" t="str">
        <f>+_xlfn.XLOOKUP(B579,TablaDatos[COD],TablaDatos[ENTIDAD],"No",0)</f>
        <v>0126-01 SDA</v>
      </c>
      <c r="D579" t="s">
        <v>28</v>
      </c>
      <c r="E579" t="s">
        <v>1776</v>
      </c>
      <c r="F579" t="s">
        <v>1777</v>
      </c>
      <c r="G579" s="7">
        <v>31300000</v>
      </c>
    </row>
    <row r="580" spans="1:7" x14ac:dyDescent="0.25">
      <c r="A580" t="s">
        <v>856</v>
      </c>
      <c r="B580" t="s">
        <v>854</v>
      </c>
      <c r="C580" t="str">
        <f>+_xlfn.XLOOKUP(B580,TablaDatos[COD],TablaDatos[ENTIDAD],"No",0)</f>
        <v>0126-01 SDA</v>
      </c>
      <c r="D580" t="s">
        <v>28</v>
      </c>
      <c r="E580" t="s">
        <v>1827</v>
      </c>
      <c r="F580" t="s">
        <v>1777</v>
      </c>
      <c r="G580" s="7">
        <v>55000000</v>
      </c>
    </row>
    <row r="581" spans="1:7" x14ac:dyDescent="0.25">
      <c r="A581" t="s">
        <v>857</v>
      </c>
      <c r="B581" t="s">
        <v>854</v>
      </c>
      <c r="C581" t="str">
        <f>+_xlfn.XLOOKUP(B581,TablaDatos[COD],TablaDatos[ENTIDAD],"No",0)</f>
        <v>0126-01 SDA</v>
      </c>
      <c r="D581" t="s">
        <v>30</v>
      </c>
      <c r="E581" t="s">
        <v>1815</v>
      </c>
      <c r="F581" t="s">
        <v>1816</v>
      </c>
      <c r="G581" s="7">
        <v>176010000</v>
      </c>
    </row>
    <row r="582" spans="1:7" x14ac:dyDescent="0.25">
      <c r="A582" t="s">
        <v>858</v>
      </c>
      <c r="B582" t="s">
        <v>854</v>
      </c>
      <c r="C582" t="str">
        <f>+_xlfn.XLOOKUP(B582,TablaDatos[COD],TablaDatos[ENTIDAD],"No",0)</f>
        <v>0126-01 SDA</v>
      </c>
      <c r="D582" t="s">
        <v>32</v>
      </c>
      <c r="E582" t="s">
        <v>1795</v>
      </c>
      <c r="F582" t="s">
        <v>1767</v>
      </c>
      <c r="G582" s="7">
        <v>336679000</v>
      </c>
    </row>
    <row r="583" spans="1:7" x14ac:dyDescent="0.25">
      <c r="A583" t="s">
        <v>858</v>
      </c>
      <c r="B583" t="s">
        <v>854</v>
      </c>
      <c r="C583" t="str">
        <f>+_xlfn.XLOOKUP(B583,TablaDatos[COD],TablaDatos[ENTIDAD],"No",0)</f>
        <v>0126-01 SDA</v>
      </c>
      <c r="D583" t="s">
        <v>32</v>
      </c>
      <c r="E583" t="s">
        <v>1817</v>
      </c>
      <c r="F583" t="s">
        <v>1779</v>
      </c>
      <c r="G583" s="7">
        <v>407101857</v>
      </c>
    </row>
    <row r="584" spans="1:7" x14ac:dyDescent="0.25">
      <c r="A584" t="s">
        <v>860</v>
      </c>
      <c r="B584" t="s">
        <v>854</v>
      </c>
      <c r="C584" t="str">
        <f>+_xlfn.XLOOKUP(B584,TablaDatos[COD],TablaDatos[ENTIDAD],"No",0)</f>
        <v>0126-01 SDA</v>
      </c>
      <c r="D584" t="s">
        <v>36</v>
      </c>
      <c r="E584" t="s">
        <v>1725</v>
      </c>
      <c r="F584" t="s">
        <v>1726</v>
      </c>
      <c r="G584" s="7">
        <v>166593070</v>
      </c>
    </row>
    <row r="585" spans="1:7" x14ac:dyDescent="0.25">
      <c r="A585" t="s">
        <v>860</v>
      </c>
      <c r="B585" t="s">
        <v>854</v>
      </c>
      <c r="C585" t="str">
        <f>+_xlfn.XLOOKUP(B585,TablaDatos[COD],TablaDatos[ENTIDAD],"No",0)</f>
        <v>0126-01 SDA</v>
      </c>
      <c r="D585" t="s">
        <v>36</v>
      </c>
      <c r="E585" t="s">
        <v>1828</v>
      </c>
      <c r="F585" t="s">
        <v>1829</v>
      </c>
      <c r="G585" s="7">
        <v>21090052</v>
      </c>
    </row>
    <row r="586" spans="1:7" x14ac:dyDescent="0.25">
      <c r="A586" t="s">
        <v>860</v>
      </c>
      <c r="B586" t="s">
        <v>854</v>
      </c>
      <c r="C586" t="str">
        <f>+_xlfn.XLOOKUP(B586,TablaDatos[COD],TablaDatos[ENTIDAD],"No",0)</f>
        <v>0126-01 SDA</v>
      </c>
      <c r="D586" t="s">
        <v>36</v>
      </c>
      <c r="E586" t="s">
        <v>1754</v>
      </c>
      <c r="F586" t="s">
        <v>1755</v>
      </c>
      <c r="G586" s="7">
        <v>0</v>
      </c>
    </row>
    <row r="587" spans="1:7" x14ac:dyDescent="0.25">
      <c r="A587" t="s">
        <v>860</v>
      </c>
      <c r="B587" t="s">
        <v>854</v>
      </c>
      <c r="C587" t="str">
        <f>+_xlfn.XLOOKUP(B587,TablaDatos[COD],TablaDatos[ENTIDAD],"No",0)</f>
        <v>0126-01 SDA</v>
      </c>
      <c r="D587" t="s">
        <v>36</v>
      </c>
      <c r="E587" t="s">
        <v>1852</v>
      </c>
      <c r="F587" t="s">
        <v>1829</v>
      </c>
      <c r="G587" s="7">
        <v>59407946</v>
      </c>
    </row>
    <row r="588" spans="1:7" x14ac:dyDescent="0.25">
      <c r="A588" t="s">
        <v>861</v>
      </c>
      <c r="B588" t="s">
        <v>854</v>
      </c>
      <c r="C588" t="str">
        <f>+_xlfn.XLOOKUP(B588,TablaDatos[COD],TablaDatos[ENTIDAD],"No",0)</f>
        <v>0126-01 SDA</v>
      </c>
      <c r="D588" t="s">
        <v>38</v>
      </c>
      <c r="E588" t="s">
        <v>1727</v>
      </c>
      <c r="F588" t="s">
        <v>1728</v>
      </c>
      <c r="G588" s="7">
        <v>7500000</v>
      </c>
    </row>
    <row r="589" spans="1:7" x14ac:dyDescent="0.25">
      <c r="A589" t="s">
        <v>861</v>
      </c>
      <c r="B589" t="s">
        <v>854</v>
      </c>
      <c r="C589" t="str">
        <f>+_xlfn.XLOOKUP(B589,TablaDatos[COD],TablaDatos[ENTIDAD],"No",0)</f>
        <v>0126-01 SDA</v>
      </c>
      <c r="D589" t="s">
        <v>38</v>
      </c>
      <c r="E589" t="s">
        <v>1729</v>
      </c>
      <c r="F589" t="s">
        <v>1730</v>
      </c>
      <c r="G589" s="7">
        <v>0</v>
      </c>
    </row>
    <row r="590" spans="1:7" x14ac:dyDescent="0.25">
      <c r="A590" t="s">
        <v>861</v>
      </c>
      <c r="B590" t="s">
        <v>854</v>
      </c>
      <c r="C590" t="str">
        <f>+_xlfn.XLOOKUP(B590,TablaDatos[COD],TablaDatos[ENTIDAD],"No",0)</f>
        <v>0126-01 SDA</v>
      </c>
      <c r="D590" t="s">
        <v>38</v>
      </c>
      <c r="E590" t="s">
        <v>1756</v>
      </c>
      <c r="F590" t="s">
        <v>1757</v>
      </c>
      <c r="G590" s="7">
        <v>0</v>
      </c>
    </row>
    <row r="591" spans="1:7" x14ac:dyDescent="0.25">
      <c r="A591" t="s">
        <v>861</v>
      </c>
      <c r="B591" t="s">
        <v>854</v>
      </c>
      <c r="C591" t="str">
        <f>+_xlfn.XLOOKUP(B591,TablaDatos[COD],TablaDatos[ENTIDAD],"No",0)</f>
        <v>0126-01 SDA</v>
      </c>
      <c r="D591" t="s">
        <v>38</v>
      </c>
      <c r="E591" t="s">
        <v>1731</v>
      </c>
      <c r="F591" t="s">
        <v>1732</v>
      </c>
      <c r="G591" s="7">
        <v>19031000</v>
      </c>
    </row>
    <row r="592" spans="1:7" x14ac:dyDescent="0.25">
      <c r="A592" t="s">
        <v>861</v>
      </c>
      <c r="B592" t="s">
        <v>854</v>
      </c>
      <c r="C592" t="str">
        <f>+_xlfn.XLOOKUP(B592,TablaDatos[COD],TablaDatos[ENTIDAD],"No",0)</f>
        <v>0126-01 SDA</v>
      </c>
      <c r="D592" t="s">
        <v>38</v>
      </c>
      <c r="E592" t="s">
        <v>1733</v>
      </c>
      <c r="F592" t="s">
        <v>1734</v>
      </c>
      <c r="G592" s="7">
        <v>77713323</v>
      </c>
    </row>
    <row r="593" spans="1:7" x14ac:dyDescent="0.25">
      <c r="A593" t="s">
        <v>861</v>
      </c>
      <c r="B593" t="s">
        <v>854</v>
      </c>
      <c r="C593" t="str">
        <f>+_xlfn.XLOOKUP(B593,TablaDatos[COD],TablaDatos[ENTIDAD],"No",0)</f>
        <v>0126-01 SDA</v>
      </c>
      <c r="D593" t="s">
        <v>38</v>
      </c>
      <c r="E593" t="s">
        <v>1819</v>
      </c>
      <c r="F593" t="s">
        <v>1732</v>
      </c>
      <c r="G593" s="7">
        <v>7395602000</v>
      </c>
    </row>
    <row r="594" spans="1:7" x14ac:dyDescent="0.25">
      <c r="A594" t="s">
        <v>863</v>
      </c>
      <c r="B594" t="s">
        <v>854</v>
      </c>
      <c r="C594" t="str">
        <f>+_xlfn.XLOOKUP(B594,TablaDatos[COD],TablaDatos[ENTIDAD],"No",0)</f>
        <v>0126-01 SDA</v>
      </c>
      <c r="D594" t="s">
        <v>42</v>
      </c>
      <c r="E594" t="s">
        <v>1751</v>
      </c>
      <c r="F594" t="s">
        <v>1736</v>
      </c>
      <c r="G594" s="7">
        <v>12621000</v>
      </c>
    </row>
    <row r="595" spans="1:7" x14ac:dyDescent="0.25">
      <c r="A595" t="s">
        <v>863</v>
      </c>
      <c r="B595" t="s">
        <v>854</v>
      </c>
      <c r="C595" t="str">
        <f>+_xlfn.XLOOKUP(B595,TablaDatos[COD],TablaDatos[ENTIDAD],"No",0)</f>
        <v>0126-01 SDA</v>
      </c>
      <c r="D595" t="s">
        <v>42</v>
      </c>
      <c r="E595" t="s">
        <v>1737</v>
      </c>
      <c r="F595" t="s">
        <v>1738</v>
      </c>
      <c r="G595" s="7">
        <v>32327992</v>
      </c>
    </row>
    <row r="596" spans="1:7" x14ac:dyDescent="0.25">
      <c r="A596" t="s">
        <v>863</v>
      </c>
      <c r="B596" t="s">
        <v>854</v>
      </c>
      <c r="C596" t="str">
        <f>+_xlfn.XLOOKUP(B596,TablaDatos[COD],TablaDatos[ENTIDAD],"No",0)</f>
        <v>0126-01 SDA</v>
      </c>
      <c r="D596" t="s">
        <v>42</v>
      </c>
      <c r="E596" t="s">
        <v>1760</v>
      </c>
      <c r="F596" t="s">
        <v>1761</v>
      </c>
      <c r="G596" s="7">
        <v>0</v>
      </c>
    </row>
    <row r="597" spans="1:7" x14ac:dyDescent="0.25">
      <c r="A597" t="s">
        <v>864</v>
      </c>
      <c r="B597" t="s">
        <v>854</v>
      </c>
      <c r="C597" t="str">
        <f>+_xlfn.XLOOKUP(B597,TablaDatos[COD],TablaDatos[ENTIDAD],"No",0)</f>
        <v>0126-01 SDA</v>
      </c>
      <c r="D597" t="s">
        <v>44</v>
      </c>
      <c r="E597" t="s">
        <v>1858</v>
      </c>
      <c r="F597" t="s">
        <v>1859</v>
      </c>
      <c r="G597" s="7">
        <v>405119</v>
      </c>
    </row>
    <row r="598" spans="1:7" x14ac:dyDescent="0.25">
      <c r="A598" t="s">
        <v>864</v>
      </c>
      <c r="B598" t="s">
        <v>854</v>
      </c>
      <c r="C598" t="str">
        <f>+_xlfn.XLOOKUP(B598,TablaDatos[COD],TablaDatos[ENTIDAD],"No",0)</f>
        <v>0126-01 SDA</v>
      </c>
      <c r="D598" t="s">
        <v>44</v>
      </c>
      <c r="E598" t="s">
        <v>1847</v>
      </c>
      <c r="F598" t="s">
        <v>1783</v>
      </c>
      <c r="G598" s="7">
        <v>10000000</v>
      </c>
    </row>
    <row r="599" spans="1:7" x14ac:dyDescent="0.25">
      <c r="A599" t="s">
        <v>864</v>
      </c>
      <c r="B599" t="s">
        <v>854</v>
      </c>
      <c r="C599" t="str">
        <f>+_xlfn.XLOOKUP(B599,TablaDatos[COD],TablaDatos[ENTIDAD],"No",0)</f>
        <v>0126-01 SDA</v>
      </c>
      <c r="D599" t="s">
        <v>44</v>
      </c>
      <c r="E599" t="s">
        <v>1803</v>
      </c>
      <c r="F599" t="s">
        <v>1785</v>
      </c>
      <c r="G599" s="7">
        <v>171517166</v>
      </c>
    </row>
    <row r="600" spans="1:7" x14ac:dyDescent="0.25">
      <c r="A600" t="s">
        <v>866</v>
      </c>
      <c r="B600" t="s">
        <v>854</v>
      </c>
      <c r="C600" t="str">
        <f>+_xlfn.XLOOKUP(B600,TablaDatos[COD],TablaDatos[ENTIDAD],"No",0)</f>
        <v>0126-01 SDA</v>
      </c>
      <c r="D600" t="s">
        <v>47</v>
      </c>
      <c r="E600" t="s">
        <v>1762</v>
      </c>
      <c r="F600" t="s">
        <v>1763</v>
      </c>
      <c r="G600" s="7">
        <v>85469033</v>
      </c>
    </row>
    <row r="601" spans="1:7" x14ac:dyDescent="0.25">
      <c r="A601" t="s">
        <v>867</v>
      </c>
      <c r="B601" t="s">
        <v>854</v>
      </c>
      <c r="C601" t="str">
        <f>+_xlfn.XLOOKUP(B601,TablaDatos[COD],TablaDatos[ENTIDAD],"No",0)</f>
        <v>0126-01 SDA</v>
      </c>
      <c r="D601" t="s">
        <v>49</v>
      </c>
      <c r="E601" t="s">
        <v>1786</v>
      </c>
      <c r="F601" t="s">
        <v>1787</v>
      </c>
      <c r="G601" s="7">
        <v>29140400</v>
      </c>
    </row>
    <row r="602" spans="1:7" x14ac:dyDescent="0.25">
      <c r="A602" t="s">
        <v>867</v>
      </c>
      <c r="B602" t="s">
        <v>854</v>
      </c>
      <c r="C602" t="str">
        <f>+_xlfn.XLOOKUP(B602,TablaDatos[COD],TablaDatos[ENTIDAD],"No",0)</f>
        <v>0126-01 SDA</v>
      </c>
      <c r="D602" t="s">
        <v>49</v>
      </c>
      <c r="E602" t="s">
        <v>1749</v>
      </c>
      <c r="F602" t="s">
        <v>1750</v>
      </c>
      <c r="G602" s="7">
        <v>98467</v>
      </c>
    </row>
    <row r="603" spans="1:7" x14ac:dyDescent="0.25">
      <c r="A603" t="s">
        <v>868</v>
      </c>
      <c r="B603" t="s">
        <v>854</v>
      </c>
      <c r="C603" t="str">
        <f>+_xlfn.XLOOKUP(B603,TablaDatos[COD],TablaDatos[ENTIDAD],"No",0)</f>
        <v>0126-01 SDA</v>
      </c>
      <c r="D603" t="s">
        <v>51</v>
      </c>
      <c r="E603" t="s">
        <v>1739</v>
      </c>
      <c r="F603" t="s">
        <v>1740</v>
      </c>
      <c r="G603" s="7">
        <v>272481740</v>
      </c>
    </row>
    <row r="604" spans="1:7" x14ac:dyDescent="0.25">
      <c r="A604" t="s">
        <v>868</v>
      </c>
      <c r="B604" t="s">
        <v>854</v>
      </c>
      <c r="C604" t="str">
        <f>+_xlfn.XLOOKUP(B604,TablaDatos[COD],TablaDatos[ENTIDAD],"No",0)</f>
        <v>0126-01 SDA</v>
      </c>
      <c r="D604" t="s">
        <v>51</v>
      </c>
      <c r="E604" t="s">
        <v>1741</v>
      </c>
      <c r="F604" t="s">
        <v>1742</v>
      </c>
      <c r="G604" s="7">
        <v>44341250</v>
      </c>
    </row>
    <row r="605" spans="1:7" x14ac:dyDescent="0.25">
      <c r="A605" t="s">
        <v>868</v>
      </c>
      <c r="B605" t="s">
        <v>854</v>
      </c>
      <c r="C605" t="str">
        <f>+_xlfn.XLOOKUP(B605,TablaDatos[COD],TablaDatos[ENTIDAD],"No",0)</f>
        <v>0126-01 SDA</v>
      </c>
      <c r="D605" t="s">
        <v>51</v>
      </c>
      <c r="E605" t="s">
        <v>1745</v>
      </c>
      <c r="F605" t="s">
        <v>1746</v>
      </c>
      <c r="G605" s="7">
        <v>19522813</v>
      </c>
    </row>
    <row r="606" spans="1:7" x14ac:dyDescent="0.25">
      <c r="A606" t="s">
        <v>868</v>
      </c>
      <c r="B606" t="s">
        <v>854</v>
      </c>
      <c r="C606" t="str">
        <f>+_xlfn.XLOOKUP(B606,TablaDatos[COD],TablaDatos[ENTIDAD],"No",0)</f>
        <v>0126-01 SDA</v>
      </c>
      <c r="D606" t="s">
        <v>51</v>
      </c>
      <c r="E606" t="s">
        <v>1823</v>
      </c>
      <c r="F606" t="s">
        <v>1740</v>
      </c>
      <c r="G606" s="7">
        <v>57044567</v>
      </c>
    </row>
    <row r="607" spans="1:7" x14ac:dyDescent="0.25">
      <c r="A607" t="s">
        <v>868</v>
      </c>
      <c r="B607" t="s">
        <v>854</v>
      </c>
      <c r="C607" t="str">
        <f>+_xlfn.XLOOKUP(B607,TablaDatos[COD],TablaDatos[ENTIDAD],"No",0)</f>
        <v>0126-01 SDA</v>
      </c>
      <c r="D607" t="s">
        <v>51</v>
      </c>
      <c r="E607" t="s">
        <v>1824</v>
      </c>
      <c r="F607" t="s">
        <v>1742</v>
      </c>
      <c r="G607" s="7">
        <v>0</v>
      </c>
    </row>
    <row r="608" spans="1:7" x14ac:dyDescent="0.25">
      <c r="A608" t="s">
        <v>868</v>
      </c>
      <c r="B608" t="s">
        <v>854</v>
      </c>
      <c r="C608" t="str">
        <f>+_xlfn.XLOOKUP(B608,TablaDatos[COD],TablaDatos[ENTIDAD],"No",0)</f>
        <v>0126-01 SDA</v>
      </c>
      <c r="D608" t="s">
        <v>51</v>
      </c>
      <c r="E608" t="s">
        <v>1826</v>
      </c>
      <c r="F608" t="s">
        <v>1746</v>
      </c>
      <c r="G608" s="7">
        <v>0</v>
      </c>
    </row>
    <row r="609" spans="1:7" x14ac:dyDescent="0.25">
      <c r="A609" t="s">
        <v>871</v>
      </c>
      <c r="B609" t="s">
        <v>854</v>
      </c>
      <c r="C609" t="str">
        <f>+_xlfn.XLOOKUP(B609,TablaDatos[COD],TablaDatos[ENTIDAD],"No",0)</f>
        <v>0126-01 SDA</v>
      </c>
      <c r="D609" t="s">
        <v>56</v>
      </c>
      <c r="E609" t="s">
        <v>1790</v>
      </c>
      <c r="F609" t="s">
        <v>1791</v>
      </c>
      <c r="G609" s="7">
        <v>4269093</v>
      </c>
    </row>
    <row r="610" spans="1:7" x14ac:dyDescent="0.25">
      <c r="A610" t="s">
        <v>871</v>
      </c>
      <c r="B610" t="s">
        <v>854</v>
      </c>
      <c r="C610" t="str">
        <f>+_xlfn.XLOOKUP(B610,TablaDatos[COD],TablaDatos[ENTIDAD],"No",0)</f>
        <v>0126-01 SDA</v>
      </c>
      <c r="D610" t="s">
        <v>56</v>
      </c>
      <c r="E610" t="s">
        <v>1867</v>
      </c>
      <c r="F610" t="s">
        <v>1868</v>
      </c>
      <c r="G610" s="7">
        <v>0</v>
      </c>
    </row>
    <row r="611" spans="1:7" x14ac:dyDescent="0.25">
      <c r="A611" t="s">
        <v>872</v>
      </c>
      <c r="B611" t="s">
        <v>854</v>
      </c>
      <c r="C611" t="str">
        <f>+_xlfn.XLOOKUP(B611,TablaDatos[COD],TablaDatos[ENTIDAD],"No",0)</f>
        <v>0126-01 SDA</v>
      </c>
      <c r="D611" t="s">
        <v>58</v>
      </c>
      <c r="E611" t="s">
        <v>1770</v>
      </c>
      <c r="F611" t="s">
        <v>1771</v>
      </c>
      <c r="G611" s="7">
        <v>118429800</v>
      </c>
    </row>
    <row r="612" spans="1:7" x14ac:dyDescent="0.25">
      <c r="A612" t="s">
        <v>870</v>
      </c>
      <c r="B612" t="s">
        <v>854</v>
      </c>
      <c r="C612" t="str">
        <f>+_xlfn.XLOOKUP(B612,TablaDatos[COD],TablaDatos[ENTIDAD],"No",0)</f>
        <v>0126-01 SDA</v>
      </c>
      <c r="D612" t="s">
        <v>54</v>
      </c>
      <c r="E612" t="s">
        <v>1772</v>
      </c>
      <c r="F612" t="s">
        <v>1773</v>
      </c>
      <c r="G612" s="7">
        <v>183397806</v>
      </c>
    </row>
    <row r="613" spans="1:7" x14ac:dyDescent="0.25">
      <c r="A613" t="s">
        <v>876</v>
      </c>
      <c r="B613" t="s">
        <v>874</v>
      </c>
      <c r="C613" t="str">
        <f>+_xlfn.XLOOKUP(B613,TablaDatos[COD],TablaDatos[ENTIDAD],"No",0)</f>
        <v>0127-01 DADEP</v>
      </c>
      <c r="D613" t="s">
        <v>28</v>
      </c>
      <c r="E613" t="s">
        <v>1776</v>
      </c>
      <c r="F613" t="s">
        <v>1777</v>
      </c>
      <c r="G613" s="7">
        <v>20400000</v>
      </c>
    </row>
    <row r="614" spans="1:7" x14ac:dyDescent="0.25">
      <c r="A614" t="s">
        <v>877</v>
      </c>
      <c r="B614" t="s">
        <v>874</v>
      </c>
      <c r="C614" t="str">
        <f>+_xlfn.XLOOKUP(B614,TablaDatos[COD],TablaDatos[ENTIDAD],"No",0)</f>
        <v>0127-01 DADEP</v>
      </c>
      <c r="D614" t="s">
        <v>30</v>
      </c>
      <c r="E614" t="s">
        <v>1794</v>
      </c>
      <c r="F614" t="s">
        <v>1793</v>
      </c>
      <c r="G614" s="7">
        <v>392353333</v>
      </c>
    </row>
    <row r="615" spans="1:7" x14ac:dyDescent="0.25">
      <c r="A615" t="s">
        <v>880</v>
      </c>
      <c r="B615" t="s">
        <v>874</v>
      </c>
      <c r="C615" t="str">
        <f>+_xlfn.XLOOKUP(B615,TablaDatos[COD],TablaDatos[ENTIDAD],"No",0)</f>
        <v>0127-01 DADEP</v>
      </c>
      <c r="D615" t="s">
        <v>36</v>
      </c>
      <c r="E615" t="s">
        <v>1725</v>
      </c>
      <c r="F615" t="s">
        <v>1726</v>
      </c>
      <c r="G615" s="7">
        <v>98089780</v>
      </c>
    </row>
    <row r="616" spans="1:7" x14ac:dyDescent="0.25">
      <c r="A616" t="s">
        <v>880</v>
      </c>
      <c r="B616" t="s">
        <v>874</v>
      </c>
      <c r="C616" t="str">
        <f>+_xlfn.XLOOKUP(B616,TablaDatos[COD],TablaDatos[ENTIDAD],"No",0)</f>
        <v>0127-01 DADEP</v>
      </c>
      <c r="D616" t="s">
        <v>36</v>
      </c>
      <c r="E616" t="s">
        <v>1828</v>
      </c>
      <c r="F616" t="s">
        <v>1829</v>
      </c>
      <c r="G616" s="7">
        <v>492785</v>
      </c>
    </row>
    <row r="617" spans="1:7" x14ac:dyDescent="0.25">
      <c r="A617" t="s">
        <v>881</v>
      </c>
      <c r="B617" t="s">
        <v>874</v>
      </c>
      <c r="C617" t="str">
        <f>+_xlfn.XLOOKUP(B617,TablaDatos[COD],TablaDatos[ENTIDAD],"No",0)</f>
        <v>0127-01 DADEP</v>
      </c>
      <c r="D617" t="s">
        <v>38</v>
      </c>
      <c r="E617" t="s">
        <v>1727</v>
      </c>
      <c r="F617" t="s">
        <v>1728</v>
      </c>
      <c r="G617" s="7">
        <v>5000000</v>
      </c>
    </row>
    <row r="618" spans="1:7" x14ac:dyDescent="0.25">
      <c r="A618" t="s">
        <v>881</v>
      </c>
      <c r="B618" t="s">
        <v>874</v>
      </c>
      <c r="C618" t="str">
        <f>+_xlfn.XLOOKUP(B618,TablaDatos[COD],TablaDatos[ENTIDAD],"No",0)</f>
        <v>0127-01 DADEP</v>
      </c>
      <c r="D618" t="s">
        <v>38</v>
      </c>
      <c r="E618" t="s">
        <v>1818</v>
      </c>
      <c r="F618" t="s">
        <v>1797</v>
      </c>
      <c r="G618" s="7">
        <v>212600</v>
      </c>
    </row>
    <row r="619" spans="1:7" x14ac:dyDescent="0.25">
      <c r="A619" t="s">
        <v>881</v>
      </c>
      <c r="B619" t="s">
        <v>874</v>
      </c>
      <c r="C619" t="str">
        <f>+_xlfn.XLOOKUP(B619,TablaDatos[COD],TablaDatos[ENTIDAD],"No",0)</f>
        <v>0127-01 DADEP</v>
      </c>
      <c r="D619" t="s">
        <v>38</v>
      </c>
      <c r="E619" t="s">
        <v>1733</v>
      </c>
      <c r="F619" t="s">
        <v>1734</v>
      </c>
      <c r="G619" s="7">
        <v>5000000</v>
      </c>
    </row>
    <row r="620" spans="1:7" x14ac:dyDescent="0.25">
      <c r="A620" t="s">
        <v>881</v>
      </c>
      <c r="B620" t="s">
        <v>874</v>
      </c>
      <c r="C620" t="str">
        <f>+_xlfn.XLOOKUP(B620,TablaDatos[COD],TablaDatos[ENTIDAD],"No",0)</f>
        <v>0127-01 DADEP</v>
      </c>
      <c r="D620" t="s">
        <v>38</v>
      </c>
      <c r="E620" t="s">
        <v>1819</v>
      </c>
      <c r="F620" t="s">
        <v>1732</v>
      </c>
      <c r="G620" s="7">
        <v>345798414</v>
      </c>
    </row>
    <row r="621" spans="1:7" x14ac:dyDescent="0.25">
      <c r="A621" t="s">
        <v>883</v>
      </c>
      <c r="B621" t="s">
        <v>874</v>
      </c>
      <c r="C621" t="str">
        <f>+_xlfn.XLOOKUP(B621,TablaDatos[COD],TablaDatos[ENTIDAD],"No",0)</f>
        <v>0127-01 DADEP</v>
      </c>
      <c r="D621" t="s">
        <v>42</v>
      </c>
      <c r="E621" t="s">
        <v>1735</v>
      </c>
      <c r="F621" t="s">
        <v>1736</v>
      </c>
      <c r="G621" s="7">
        <v>9943855</v>
      </c>
    </row>
    <row r="622" spans="1:7" x14ac:dyDescent="0.25">
      <c r="A622" t="s">
        <v>883</v>
      </c>
      <c r="B622" t="s">
        <v>874</v>
      </c>
      <c r="C622" t="str">
        <f>+_xlfn.XLOOKUP(B622,TablaDatos[COD],TablaDatos[ENTIDAD],"No",0)</f>
        <v>0127-01 DADEP</v>
      </c>
      <c r="D622" t="s">
        <v>42</v>
      </c>
      <c r="E622" t="s">
        <v>1737</v>
      </c>
      <c r="F622" t="s">
        <v>1738</v>
      </c>
      <c r="G622" s="7">
        <v>29287000</v>
      </c>
    </row>
    <row r="623" spans="1:7" x14ac:dyDescent="0.25">
      <c r="A623" t="s">
        <v>883</v>
      </c>
      <c r="B623" t="s">
        <v>874</v>
      </c>
      <c r="C623" t="str">
        <f>+_xlfn.XLOOKUP(B623,TablaDatos[COD],TablaDatos[ENTIDAD],"No",0)</f>
        <v>0127-01 DADEP</v>
      </c>
      <c r="D623" t="s">
        <v>42</v>
      </c>
      <c r="E623" t="s">
        <v>1747</v>
      </c>
      <c r="F623" t="s">
        <v>1748</v>
      </c>
      <c r="G623" s="7">
        <v>0</v>
      </c>
    </row>
    <row r="624" spans="1:7" x14ac:dyDescent="0.25">
      <c r="A624" t="s">
        <v>883</v>
      </c>
      <c r="B624" t="s">
        <v>874</v>
      </c>
      <c r="C624" t="str">
        <f>+_xlfn.XLOOKUP(B624,TablaDatos[COD],TablaDatos[ENTIDAD],"No",0)</f>
        <v>0127-01 DADEP</v>
      </c>
      <c r="D624" t="s">
        <v>42</v>
      </c>
      <c r="E624" t="s">
        <v>1760</v>
      </c>
      <c r="F624" t="s">
        <v>1761</v>
      </c>
      <c r="G624" s="7">
        <v>46900</v>
      </c>
    </row>
    <row r="625" spans="1:7" x14ac:dyDescent="0.25">
      <c r="A625" t="s">
        <v>887</v>
      </c>
      <c r="B625" t="s">
        <v>874</v>
      </c>
      <c r="C625" t="str">
        <f>+_xlfn.XLOOKUP(B625,TablaDatos[COD],TablaDatos[ENTIDAD],"No",0)</f>
        <v>0127-01 DADEP</v>
      </c>
      <c r="D625" t="s">
        <v>49</v>
      </c>
      <c r="E625" t="s">
        <v>1786</v>
      </c>
      <c r="F625" t="s">
        <v>1787</v>
      </c>
      <c r="G625" s="7">
        <v>306302486</v>
      </c>
    </row>
    <row r="626" spans="1:7" x14ac:dyDescent="0.25">
      <c r="A626" t="s">
        <v>887</v>
      </c>
      <c r="B626" t="s">
        <v>874</v>
      </c>
      <c r="C626" t="str">
        <f>+_xlfn.XLOOKUP(B626,TablaDatos[COD],TablaDatos[ENTIDAD],"No",0)</f>
        <v>0127-01 DADEP</v>
      </c>
      <c r="D626" t="s">
        <v>49</v>
      </c>
      <c r="E626" t="s">
        <v>1749</v>
      </c>
      <c r="F626" t="s">
        <v>1750</v>
      </c>
      <c r="G626" s="7">
        <v>3200480</v>
      </c>
    </row>
    <row r="627" spans="1:7" x14ac:dyDescent="0.25">
      <c r="A627" t="s">
        <v>888</v>
      </c>
      <c r="B627" t="s">
        <v>874</v>
      </c>
      <c r="C627" t="str">
        <f>+_xlfn.XLOOKUP(B627,TablaDatos[COD],TablaDatos[ENTIDAD],"No",0)</f>
        <v>0127-01 DADEP</v>
      </c>
      <c r="D627" t="s">
        <v>51</v>
      </c>
      <c r="E627" t="s">
        <v>1743</v>
      </c>
      <c r="F627" t="s">
        <v>1744</v>
      </c>
      <c r="G627" s="7">
        <v>842490</v>
      </c>
    </row>
    <row r="628" spans="1:7" x14ac:dyDescent="0.25">
      <c r="A628" t="s">
        <v>891</v>
      </c>
      <c r="B628" t="s">
        <v>874</v>
      </c>
      <c r="C628" t="str">
        <f>+_xlfn.XLOOKUP(B628,TablaDatos[COD],TablaDatos[ENTIDAD],"No",0)</f>
        <v>0127-01 DADEP</v>
      </c>
      <c r="D628" t="s">
        <v>56</v>
      </c>
      <c r="E628" t="s">
        <v>1790</v>
      </c>
      <c r="F628" t="s">
        <v>1791</v>
      </c>
      <c r="G628" s="7">
        <v>4813990</v>
      </c>
    </row>
    <row r="629" spans="1:7" x14ac:dyDescent="0.25">
      <c r="A629" t="s">
        <v>892</v>
      </c>
      <c r="B629" t="s">
        <v>874</v>
      </c>
      <c r="C629" t="str">
        <f>+_xlfn.XLOOKUP(B629,TablaDatos[COD],TablaDatos[ENTIDAD],"No",0)</f>
        <v>0127-01 DADEP</v>
      </c>
      <c r="D629" t="s">
        <v>58</v>
      </c>
      <c r="E629" t="s">
        <v>1770</v>
      </c>
      <c r="F629" t="s">
        <v>1771</v>
      </c>
      <c r="G629" s="7">
        <v>55167423</v>
      </c>
    </row>
    <row r="630" spans="1:7" x14ac:dyDescent="0.25">
      <c r="A630" t="s">
        <v>890</v>
      </c>
      <c r="B630" t="s">
        <v>874</v>
      </c>
      <c r="C630" t="str">
        <f>+_xlfn.XLOOKUP(B630,TablaDatos[COD],TablaDatos[ENTIDAD],"No",0)</f>
        <v>0127-01 DADEP</v>
      </c>
      <c r="D630" t="s">
        <v>54</v>
      </c>
      <c r="E630" t="s">
        <v>1772</v>
      </c>
      <c r="F630" t="s">
        <v>1773</v>
      </c>
      <c r="G630" s="7">
        <v>10028402</v>
      </c>
    </row>
    <row r="631" spans="1:7" x14ac:dyDescent="0.25">
      <c r="A631" t="s">
        <v>898</v>
      </c>
      <c r="B631" t="s">
        <v>895</v>
      </c>
      <c r="C631" t="str">
        <f>+_xlfn.XLOOKUP(B631,TablaDatos[COD],TablaDatos[ENTIDAD],"No",0)</f>
        <v>0131-01 UAECOB</v>
      </c>
      <c r="D631" t="s">
        <v>30</v>
      </c>
      <c r="E631" t="s">
        <v>1792</v>
      </c>
      <c r="F631" t="s">
        <v>1793</v>
      </c>
      <c r="G631" s="7">
        <v>71175000</v>
      </c>
    </row>
    <row r="632" spans="1:7" x14ac:dyDescent="0.25">
      <c r="A632" t="s">
        <v>901</v>
      </c>
      <c r="B632" t="s">
        <v>895</v>
      </c>
      <c r="C632" t="str">
        <f>+_xlfn.XLOOKUP(B632,TablaDatos[COD],TablaDatos[ENTIDAD],"No",0)</f>
        <v>0131-01 UAECOB</v>
      </c>
      <c r="D632" t="s">
        <v>36</v>
      </c>
      <c r="E632" t="s">
        <v>1725</v>
      </c>
      <c r="F632" t="s">
        <v>1726</v>
      </c>
      <c r="G632" s="7">
        <v>11827476</v>
      </c>
    </row>
    <row r="633" spans="1:7" x14ac:dyDescent="0.25">
      <c r="A633" t="s">
        <v>901</v>
      </c>
      <c r="B633" t="s">
        <v>895</v>
      </c>
      <c r="C633" t="str">
        <f>+_xlfn.XLOOKUP(B633,TablaDatos[COD],TablaDatos[ENTIDAD],"No",0)</f>
        <v>0131-01 UAECOB</v>
      </c>
      <c r="D633" t="s">
        <v>36</v>
      </c>
      <c r="E633" t="s">
        <v>1828</v>
      </c>
      <c r="F633" t="s">
        <v>1829</v>
      </c>
      <c r="G633" s="7">
        <v>78183332</v>
      </c>
    </row>
    <row r="634" spans="1:7" x14ac:dyDescent="0.25">
      <c r="A634" t="s">
        <v>904</v>
      </c>
      <c r="B634" t="s">
        <v>895</v>
      </c>
      <c r="C634" t="str">
        <f>+_xlfn.XLOOKUP(B634,TablaDatos[COD],TablaDatos[ENTIDAD],"No",0)</f>
        <v>0131-01 UAECOB</v>
      </c>
      <c r="D634" t="s">
        <v>42</v>
      </c>
      <c r="E634" t="s">
        <v>1735</v>
      </c>
      <c r="F634" t="s">
        <v>1736</v>
      </c>
      <c r="G634" s="7">
        <v>42021000</v>
      </c>
    </row>
    <row r="635" spans="1:7" x14ac:dyDescent="0.25">
      <c r="A635" t="s">
        <v>904</v>
      </c>
      <c r="B635" t="s">
        <v>895</v>
      </c>
      <c r="C635" t="str">
        <f>+_xlfn.XLOOKUP(B635,TablaDatos[COD],TablaDatos[ENTIDAD],"No",0)</f>
        <v>0131-01 UAECOB</v>
      </c>
      <c r="D635" t="s">
        <v>42</v>
      </c>
      <c r="E635" t="s">
        <v>1799</v>
      </c>
      <c r="F635" t="s">
        <v>1800</v>
      </c>
      <c r="G635" s="7">
        <v>181000000</v>
      </c>
    </row>
    <row r="636" spans="1:7" x14ac:dyDescent="0.25">
      <c r="A636" t="s">
        <v>905</v>
      </c>
      <c r="B636" t="s">
        <v>895</v>
      </c>
      <c r="C636" t="str">
        <f>+_xlfn.XLOOKUP(B636,TablaDatos[COD],TablaDatos[ENTIDAD],"No",0)</f>
        <v>0131-01 UAECOB</v>
      </c>
      <c r="D636" t="s">
        <v>44</v>
      </c>
      <c r="E636" t="s">
        <v>1858</v>
      </c>
      <c r="F636" t="s">
        <v>1859</v>
      </c>
      <c r="G636" s="7">
        <v>27165923</v>
      </c>
    </row>
    <row r="637" spans="1:7" x14ac:dyDescent="0.25">
      <c r="A637" t="s">
        <v>905</v>
      </c>
      <c r="B637" t="s">
        <v>895</v>
      </c>
      <c r="C637" t="str">
        <f>+_xlfn.XLOOKUP(B637,TablaDatos[COD],TablaDatos[ENTIDAD],"No",0)</f>
        <v>0131-01 UAECOB</v>
      </c>
      <c r="D637" t="s">
        <v>44</v>
      </c>
      <c r="E637" t="s">
        <v>1801</v>
      </c>
      <c r="F637" t="s">
        <v>1802</v>
      </c>
      <c r="G637" s="7">
        <v>43060571</v>
      </c>
    </row>
    <row r="638" spans="1:7" x14ac:dyDescent="0.25">
      <c r="A638" t="s">
        <v>908</v>
      </c>
      <c r="B638" t="s">
        <v>895</v>
      </c>
      <c r="C638" t="str">
        <f>+_xlfn.XLOOKUP(B638,TablaDatos[COD],TablaDatos[ENTIDAD],"No",0)</f>
        <v>0131-01 UAECOB</v>
      </c>
      <c r="D638" t="s">
        <v>49</v>
      </c>
      <c r="E638" t="s">
        <v>1749</v>
      </c>
      <c r="F638" t="s">
        <v>1750</v>
      </c>
      <c r="G638" s="7">
        <v>0</v>
      </c>
    </row>
    <row r="639" spans="1:7" x14ac:dyDescent="0.25">
      <c r="A639" t="s">
        <v>909</v>
      </c>
      <c r="B639" t="s">
        <v>895</v>
      </c>
      <c r="C639" t="str">
        <f>+_xlfn.XLOOKUP(B639,TablaDatos[COD],TablaDatos[ENTIDAD],"No",0)</f>
        <v>0131-01 UAECOB</v>
      </c>
      <c r="D639" t="s">
        <v>51</v>
      </c>
      <c r="E639" t="s">
        <v>1752</v>
      </c>
      <c r="F639" t="s">
        <v>1753</v>
      </c>
      <c r="G639" s="7">
        <v>170373420</v>
      </c>
    </row>
    <row r="640" spans="1:7" x14ac:dyDescent="0.25">
      <c r="A640" t="s">
        <v>909</v>
      </c>
      <c r="B640" t="s">
        <v>895</v>
      </c>
      <c r="C640" t="str">
        <f>+_xlfn.XLOOKUP(B640,TablaDatos[COD],TablaDatos[ENTIDAD],"No",0)</f>
        <v>0131-01 UAECOB</v>
      </c>
      <c r="D640" t="s">
        <v>51</v>
      </c>
      <c r="E640" t="s">
        <v>1741</v>
      </c>
      <c r="F640" t="s">
        <v>1742</v>
      </c>
      <c r="G640" s="7">
        <v>128236531</v>
      </c>
    </row>
    <row r="641" spans="1:7" x14ac:dyDescent="0.25">
      <c r="A641" t="s">
        <v>909</v>
      </c>
      <c r="B641" t="s">
        <v>895</v>
      </c>
      <c r="C641" t="str">
        <f>+_xlfn.XLOOKUP(B641,TablaDatos[COD],TablaDatos[ENTIDAD],"No",0)</f>
        <v>0131-01 UAECOB</v>
      </c>
      <c r="D641" t="s">
        <v>51</v>
      </c>
      <c r="E641" t="s">
        <v>1743</v>
      </c>
      <c r="F641" t="s">
        <v>1744</v>
      </c>
      <c r="G641" s="7">
        <v>56288705</v>
      </c>
    </row>
    <row r="642" spans="1:7" x14ac:dyDescent="0.25">
      <c r="A642" t="s">
        <v>913</v>
      </c>
      <c r="B642" t="s">
        <v>895</v>
      </c>
      <c r="C642" t="str">
        <f>+_xlfn.XLOOKUP(B642,TablaDatos[COD],TablaDatos[ENTIDAD],"No",0)</f>
        <v>0131-01 UAECOB</v>
      </c>
      <c r="D642" t="s">
        <v>58</v>
      </c>
      <c r="E642" t="s">
        <v>1770</v>
      </c>
      <c r="F642" t="s">
        <v>1771</v>
      </c>
      <c r="G642" s="7">
        <v>340636466</v>
      </c>
    </row>
    <row r="643" spans="1:7" x14ac:dyDescent="0.25">
      <c r="A643" t="s">
        <v>911</v>
      </c>
      <c r="B643" t="s">
        <v>895</v>
      </c>
      <c r="C643" t="str">
        <f>+_xlfn.XLOOKUP(B643,TablaDatos[COD],TablaDatos[ENTIDAD],"No",0)</f>
        <v>0131-01 UAECOB</v>
      </c>
      <c r="D643" t="s">
        <v>54</v>
      </c>
      <c r="E643" t="s">
        <v>1772</v>
      </c>
      <c r="F643" t="s">
        <v>1773</v>
      </c>
      <c r="G643" s="7">
        <v>21443916976</v>
      </c>
    </row>
    <row r="644" spans="1:7" x14ac:dyDescent="0.25">
      <c r="A644" t="s">
        <v>914</v>
      </c>
      <c r="B644" t="s">
        <v>916</v>
      </c>
      <c r="C644" t="str">
        <f>+_xlfn.XLOOKUP(B644,TablaDatos[COD],TablaDatos[ENTIDAD],"No",0)</f>
        <v>0136-01 SJD</v>
      </c>
      <c r="D644" t="s">
        <v>26</v>
      </c>
      <c r="E644" t="s">
        <v>1774</v>
      </c>
      <c r="F644" t="s">
        <v>1775</v>
      </c>
      <c r="G644" s="7">
        <v>500000</v>
      </c>
    </row>
    <row r="645" spans="1:7" x14ac:dyDescent="0.25">
      <c r="A645" t="s">
        <v>919</v>
      </c>
      <c r="B645" t="s">
        <v>916</v>
      </c>
      <c r="C645" t="str">
        <f>+_xlfn.XLOOKUP(B645,TablaDatos[COD],TablaDatos[ENTIDAD],"No",0)</f>
        <v>0136-01 SJD</v>
      </c>
      <c r="D645" t="s">
        <v>30</v>
      </c>
      <c r="E645" t="s">
        <v>1792</v>
      </c>
      <c r="F645" t="s">
        <v>1793</v>
      </c>
      <c r="G645" s="7">
        <v>303344826</v>
      </c>
    </row>
    <row r="646" spans="1:7" x14ac:dyDescent="0.25">
      <c r="A646" t="s">
        <v>920</v>
      </c>
      <c r="B646" t="s">
        <v>916</v>
      </c>
      <c r="C646" t="str">
        <f>+_xlfn.XLOOKUP(B646,TablaDatos[COD],TablaDatos[ENTIDAD],"No",0)</f>
        <v>0136-01 SJD</v>
      </c>
      <c r="D646" t="s">
        <v>32</v>
      </c>
      <c r="E646" t="s">
        <v>1766</v>
      </c>
      <c r="F646" t="s">
        <v>1767</v>
      </c>
      <c r="G646" s="7">
        <v>0</v>
      </c>
    </row>
    <row r="647" spans="1:7" x14ac:dyDescent="0.25">
      <c r="A647" t="s">
        <v>922</v>
      </c>
      <c r="B647" t="s">
        <v>916</v>
      </c>
      <c r="C647" t="str">
        <f>+_xlfn.XLOOKUP(B647,TablaDatos[COD],TablaDatos[ENTIDAD],"No",0)</f>
        <v>0136-01 SJD</v>
      </c>
      <c r="D647" t="s">
        <v>36</v>
      </c>
      <c r="E647" t="s">
        <v>1828</v>
      </c>
      <c r="F647" t="s">
        <v>1829</v>
      </c>
      <c r="G647" s="7">
        <v>0</v>
      </c>
    </row>
    <row r="648" spans="1:7" x14ac:dyDescent="0.25">
      <c r="A648" t="s">
        <v>923</v>
      </c>
      <c r="B648" t="s">
        <v>916</v>
      </c>
      <c r="C648" t="str">
        <f>+_xlfn.XLOOKUP(B648,TablaDatos[COD],TablaDatos[ENTIDAD],"No",0)</f>
        <v>0136-01 SJD</v>
      </c>
      <c r="D648" t="s">
        <v>38</v>
      </c>
      <c r="E648" t="s">
        <v>1727</v>
      </c>
      <c r="F648" t="s">
        <v>1728</v>
      </c>
      <c r="G648" s="7">
        <v>24104151</v>
      </c>
    </row>
    <row r="649" spans="1:7" x14ac:dyDescent="0.25">
      <c r="A649" t="s">
        <v>923</v>
      </c>
      <c r="B649" t="s">
        <v>916</v>
      </c>
      <c r="C649" t="str">
        <f>+_xlfn.XLOOKUP(B649,TablaDatos[COD],TablaDatos[ENTIDAD],"No",0)</f>
        <v>0136-01 SJD</v>
      </c>
      <c r="D649" t="s">
        <v>38</v>
      </c>
      <c r="E649" t="s">
        <v>1756</v>
      </c>
      <c r="F649" t="s">
        <v>1757</v>
      </c>
      <c r="G649" s="7">
        <v>2900000</v>
      </c>
    </row>
    <row r="650" spans="1:7" x14ac:dyDescent="0.25">
      <c r="A650" t="s">
        <v>923</v>
      </c>
      <c r="B650" t="s">
        <v>916</v>
      </c>
      <c r="C650" t="str">
        <f>+_xlfn.XLOOKUP(B650,TablaDatos[COD],TablaDatos[ENTIDAD],"No",0)</f>
        <v>0136-01 SJD</v>
      </c>
      <c r="D650" t="s">
        <v>38</v>
      </c>
      <c r="E650" t="s">
        <v>1818</v>
      </c>
      <c r="F650" t="s">
        <v>1797</v>
      </c>
      <c r="G650" s="7">
        <v>0</v>
      </c>
    </row>
    <row r="651" spans="1:7" x14ac:dyDescent="0.25">
      <c r="A651" t="s">
        <v>925</v>
      </c>
      <c r="B651" t="s">
        <v>916</v>
      </c>
      <c r="C651" t="str">
        <f>+_xlfn.XLOOKUP(B651,TablaDatos[COD],TablaDatos[ENTIDAD],"No",0)</f>
        <v>0136-01 SJD</v>
      </c>
      <c r="D651" t="s">
        <v>42</v>
      </c>
      <c r="E651" t="s">
        <v>1751</v>
      </c>
      <c r="F651" t="s">
        <v>1736</v>
      </c>
      <c r="G651" s="7">
        <v>0</v>
      </c>
    </row>
    <row r="652" spans="1:7" x14ac:dyDescent="0.25">
      <c r="A652" t="s">
        <v>925</v>
      </c>
      <c r="B652" t="s">
        <v>916</v>
      </c>
      <c r="C652" t="str">
        <f>+_xlfn.XLOOKUP(B652,TablaDatos[COD],TablaDatos[ENTIDAD],"No",0)</f>
        <v>0136-01 SJD</v>
      </c>
      <c r="D652" t="s">
        <v>42</v>
      </c>
      <c r="E652" t="s">
        <v>1760</v>
      </c>
      <c r="F652" t="s">
        <v>1761</v>
      </c>
      <c r="G652" s="7">
        <v>0</v>
      </c>
    </row>
    <row r="653" spans="1:7" x14ac:dyDescent="0.25">
      <c r="A653" t="s">
        <v>926</v>
      </c>
      <c r="B653" t="s">
        <v>916</v>
      </c>
      <c r="C653" t="str">
        <f>+_xlfn.XLOOKUP(B653,TablaDatos[COD],TablaDatos[ENTIDAD],"No",0)</f>
        <v>0136-01 SJD</v>
      </c>
      <c r="D653" t="s">
        <v>44</v>
      </c>
      <c r="E653" t="s">
        <v>1758</v>
      </c>
      <c r="F653" t="s">
        <v>1759</v>
      </c>
      <c r="G653" s="7">
        <v>68072466</v>
      </c>
    </row>
    <row r="654" spans="1:7" x14ac:dyDescent="0.25">
      <c r="A654" t="s">
        <v>933</v>
      </c>
      <c r="B654" t="s">
        <v>916</v>
      </c>
      <c r="C654" t="str">
        <f>+_xlfn.XLOOKUP(B654,TablaDatos[COD],TablaDatos[ENTIDAD],"No",0)</f>
        <v>0136-01 SJD</v>
      </c>
      <c r="D654" t="s">
        <v>56</v>
      </c>
      <c r="E654" t="s">
        <v>1790</v>
      </c>
      <c r="F654" t="s">
        <v>1791</v>
      </c>
      <c r="G654" s="7">
        <v>13706384</v>
      </c>
    </row>
    <row r="655" spans="1:7" x14ac:dyDescent="0.25">
      <c r="A655" t="s">
        <v>934</v>
      </c>
      <c r="B655" t="s">
        <v>916</v>
      </c>
      <c r="C655" t="str">
        <f>+_xlfn.XLOOKUP(B655,TablaDatos[COD],TablaDatos[ENTIDAD],"No",0)</f>
        <v>0136-01 SJD</v>
      </c>
      <c r="D655" t="s">
        <v>58</v>
      </c>
      <c r="E655" t="s">
        <v>1770</v>
      </c>
      <c r="F655" t="s">
        <v>1771</v>
      </c>
      <c r="G655" s="7">
        <v>259457977</v>
      </c>
    </row>
    <row r="656" spans="1:7" x14ac:dyDescent="0.25">
      <c r="A656" t="s">
        <v>932</v>
      </c>
      <c r="B656" t="s">
        <v>916</v>
      </c>
      <c r="C656" t="str">
        <f>+_xlfn.XLOOKUP(B656,TablaDatos[COD],TablaDatos[ENTIDAD],"No",0)</f>
        <v>0136-01 SJD</v>
      </c>
      <c r="D656" t="s">
        <v>54</v>
      </c>
      <c r="E656" t="s">
        <v>1772</v>
      </c>
      <c r="F656" t="s">
        <v>1773</v>
      </c>
      <c r="G656" s="7">
        <v>44109979</v>
      </c>
    </row>
    <row r="657" spans="1:7" x14ac:dyDescent="0.25">
      <c r="A657" t="s">
        <v>938</v>
      </c>
      <c r="B657" t="s">
        <v>936</v>
      </c>
      <c r="C657" t="str">
        <f>+_xlfn.XLOOKUP(B657,TablaDatos[COD],TablaDatos[ENTIDAD],"No",0)</f>
        <v>0137-01 SDSCJ</v>
      </c>
      <c r="D657" t="s">
        <v>28</v>
      </c>
      <c r="E657" t="s">
        <v>1776</v>
      </c>
      <c r="F657" t="s">
        <v>1777</v>
      </c>
      <c r="G657" s="7">
        <v>472457781</v>
      </c>
    </row>
    <row r="658" spans="1:7" x14ac:dyDescent="0.25">
      <c r="A658" t="s">
        <v>938</v>
      </c>
      <c r="B658" t="s">
        <v>936</v>
      </c>
      <c r="C658" t="str">
        <f>+_xlfn.XLOOKUP(B658,TablaDatos[COD],TablaDatos[ENTIDAD],"No",0)</f>
        <v>0137-01 SDSCJ</v>
      </c>
      <c r="D658" t="s">
        <v>28</v>
      </c>
      <c r="E658" t="s">
        <v>1827</v>
      </c>
      <c r="F658" t="s">
        <v>1777</v>
      </c>
      <c r="G658" s="7">
        <v>993411916</v>
      </c>
    </row>
    <row r="659" spans="1:7" x14ac:dyDescent="0.25">
      <c r="A659" t="s">
        <v>939</v>
      </c>
      <c r="B659" t="s">
        <v>936</v>
      </c>
      <c r="C659" t="str">
        <f>+_xlfn.XLOOKUP(B659,TablaDatos[COD],TablaDatos[ENTIDAD],"No",0)</f>
        <v>0137-01 SDSCJ</v>
      </c>
      <c r="D659" t="s">
        <v>30</v>
      </c>
      <c r="E659" t="s">
        <v>1815</v>
      </c>
      <c r="F659" t="s">
        <v>1816</v>
      </c>
      <c r="G659" s="7">
        <v>726935000</v>
      </c>
    </row>
    <row r="660" spans="1:7" x14ac:dyDescent="0.25">
      <c r="A660" t="s">
        <v>940</v>
      </c>
      <c r="B660" t="s">
        <v>936</v>
      </c>
      <c r="C660" t="str">
        <f>+_xlfn.XLOOKUP(B660,TablaDatos[COD],TablaDatos[ENTIDAD],"No",0)</f>
        <v>0137-01 SDSCJ</v>
      </c>
      <c r="D660" t="s">
        <v>32</v>
      </c>
      <c r="E660" t="s">
        <v>1778</v>
      </c>
      <c r="F660" t="s">
        <v>1779</v>
      </c>
      <c r="G660" s="7">
        <v>112587185</v>
      </c>
    </row>
    <row r="661" spans="1:7" x14ac:dyDescent="0.25">
      <c r="A661" t="s">
        <v>940</v>
      </c>
      <c r="B661" t="s">
        <v>936</v>
      </c>
      <c r="C661" t="str">
        <f>+_xlfn.XLOOKUP(B661,TablaDatos[COD],TablaDatos[ENTIDAD],"No",0)</f>
        <v>0137-01 SDSCJ</v>
      </c>
      <c r="D661" t="s">
        <v>32</v>
      </c>
      <c r="E661" t="s">
        <v>1817</v>
      </c>
      <c r="F661" t="s">
        <v>1779</v>
      </c>
      <c r="G661" s="7">
        <v>501969318</v>
      </c>
    </row>
    <row r="662" spans="1:7" x14ac:dyDescent="0.25">
      <c r="A662" t="s">
        <v>941</v>
      </c>
      <c r="B662" t="s">
        <v>936</v>
      </c>
      <c r="C662" t="str">
        <f>+_xlfn.XLOOKUP(B662,TablaDatos[COD],TablaDatos[ENTIDAD],"No",0)</f>
        <v>0137-01 SDSCJ</v>
      </c>
      <c r="D662" t="s">
        <v>34</v>
      </c>
      <c r="E662" t="s">
        <v>1869</v>
      </c>
      <c r="F662" t="s">
        <v>1870</v>
      </c>
      <c r="G662" s="7">
        <v>0</v>
      </c>
    </row>
    <row r="663" spans="1:7" x14ac:dyDescent="0.25">
      <c r="A663" t="s">
        <v>941</v>
      </c>
      <c r="B663" t="s">
        <v>936</v>
      </c>
      <c r="C663" t="str">
        <f>+_xlfn.XLOOKUP(B663,TablaDatos[COD],TablaDatos[ENTIDAD],"No",0)</f>
        <v>0137-01 SDSCJ</v>
      </c>
      <c r="D663" t="s">
        <v>34</v>
      </c>
      <c r="E663" t="s">
        <v>1863</v>
      </c>
      <c r="F663" t="s">
        <v>1864</v>
      </c>
      <c r="G663" s="7">
        <v>85035537</v>
      </c>
    </row>
    <row r="664" spans="1:7" x14ac:dyDescent="0.25">
      <c r="A664" t="s">
        <v>941</v>
      </c>
      <c r="B664" t="s">
        <v>936</v>
      </c>
      <c r="C664" t="str">
        <f>+_xlfn.XLOOKUP(B664,TablaDatos[COD],TablaDatos[ENTIDAD],"No",0)</f>
        <v>0137-01 SDSCJ</v>
      </c>
      <c r="D664" t="s">
        <v>34</v>
      </c>
      <c r="E664" t="s">
        <v>1871</v>
      </c>
      <c r="F664" t="s">
        <v>1872</v>
      </c>
      <c r="G664" s="7">
        <v>19222499</v>
      </c>
    </row>
    <row r="665" spans="1:7" x14ac:dyDescent="0.25">
      <c r="A665" t="s">
        <v>941</v>
      </c>
      <c r="B665" t="s">
        <v>936</v>
      </c>
      <c r="C665" t="str">
        <f>+_xlfn.XLOOKUP(B665,TablaDatos[COD],TablaDatos[ENTIDAD],"No",0)</f>
        <v>0137-01 SDSCJ</v>
      </c>
      <c r="D665" t="s">
        <v>34</v>
      </c>
      <c r="E665" t="s">
        <v>1873</v>
      </c>
      <c r="F665" t="s">
        <v>1874</v>
      </c>
      <c r="G665" s="7">
        <v>45552000</v>
      </c>
    </row>
    <row r="666" spans="1:7" x14ac:dyDescent="0.25">
      <c r="A666" t="s">
        <v>942</v>
      </c>
      <c r="B666" t="s">
        <v>936</v>
      </c>
      <c r="C666" t="str">
        <f>+_xlfn.XLOOKUP(B666,TablaDatos[COD],TablaDatos[ENTIDAD],"No",0)</f>
        <v>0137-01 SDSCJ</v>
      </c>
      <c r="D666" t="s">
        <v>36</v>
      </c>
      <c r="E666" t="s">
        <v>1837</v>
      </c>
      <c r="F666" t="s">
        <v>1838</v>
      </c>
      <c r="G666" s="7">
        <v>1738585221</v>
      </c>
    </row>
    <row r="667" spans="1:7" x14ac:dyDescent="0.25">
      <c r="A667" t="s">
        <v>943</v>
      </c>
      <c r="B667" t="s">
        <v>936</v>
      </c>
      <c r="C667" t="str">
        <f>+_xlfn.XLOOKUP(B667,TablaDatos[COD],TablaDatos[ENTIDAD],"No",0)</f>
        <v>0137-01 SDSCJ</v>
      </c>
      <c r="D667" t="s">
        <v>38</v>
      </c>
      <c r="E667" t="s">
        <v>1727</v>
      </c>
      <c r="F667" t="s">
        <v>1728</v>
      </c>
      <c r="G667" s="7">
        <v>127561330</v>
      </c>
    </row>
    <row r="668" spans="1:7" x14ac:dyDescent="0.25">
      <c r="A668" t="s">
        <v>943</v>
      </c>
      <c r="B668" t="s">
        <v>936</v>
      </c>
      <c r="C668" t="str">
        <f>+_xlfn.XLOOKUP(B668,TablaDatos[COD],TablaDatos[ENTIDAD],"No",0)</f>
        <v>0137-01 SDSCJ</v>
      </c>
      <c r="D668" t="s">
        <v>38</v>
      </c>
      <c r="E668" t="s">
        <v>1731</v>
      </c>
      <c r="F668" t="s">
        <v>1732</v>
      </c>
      <c r="G668" s="7">
        <v>789101536</v>
      </c>
    </row>
    <row r="669" spans="1:7" x14ac:dyDescent="0.25">
      <c r="A669" t="s">
        <v>943</v>
      </c>
      <c r="B669" t="s">
        <v>936</v>
      </c>
      <c r="C669" t="str">
        <f>+_xlfn.XLOOKUP(B669,TablaDatos[COD],TablaDatos[ENTIDAD],"No",0)</f>
        <v>0137-01 SDSCJ</v>
      </c>
      <c r="D669" t="s">
        <v>38</v>
      </c>
      <c r="E669" t="s">
        <v>1875</v>
      </c>
      <c r="F669" t="s">
        <v>1876</v>
      </c>
      <c r="G669" s="7">
        <v>41995273</v>
      </c>
    </row>
    <row r="670" spans="1:7" x14ac:dyDescent="0.25">
      <c r="A670" t="s">
        <v>943</v>
      </c>
      <c r="B670" t="s">
        <v>936</v>
      </c>
      <c r="C670" t="str">
        <f>+_xlfn.XLOOKUP(B670,TablaDatos[COD],TablaDatos[ENTIDAD],"No",0)</f>
        <v>0137-01 SDSCJ</v>
      </c>
      <c r="D670" t="s">
        <v>38</v>
      </c>
      <c r="E670" t="s">
        <v>1796</v>
      </c>
      <c r="F670" t="s">
        <v>1797</v>
      </c>
      <c r="G670" s="7">
        <v>3291940617</v>
      </c>
    </row>
    <row r="671" spans="1:7" x14ac:dyDescent="0.25">
      <c r="A671" t="s">
        <v>944</v>
      </c>
      <c r="B671" t="s">
        <v>936</v>
      </c>
      <c r="C671" t="str">
        <f>+_xlfn.XLOOKUP(B671,TablaDatos[COD],TablaDatos[ENTIDAD],"No",0)</f>
        <v>0137-01 SDSCJ</v>
      </c>
      <c r="D671" t="s">
        <v>40</v>
      </c>
      <c r="E671" t="s">
        <v>1845</v>
      </c>
      <c r="F671" t="s">
        <v>1781</v>
      </c>
      <c r="G671" s="7">
        <v>1283355644</v>
      </c>
    </row>
    <row r="672" spans="1:7" x14ac:dyDescent="0.25">
      <c r="A672" t="s">
        <v>945</v>
      </c>
      <c r="B672" t="s">
        <v>936</v>
      </c>
      <c r="C672" t="str">
        <f>+_xlfn.XLOOKUP(B672,TablaDatos[COD],TablaDatos[ENTIDAD],"No",0)</f>
        <v>0137-01 SDSCJ</v>
      </c>
      <c r="D672" t="s">
        <v>42</v>
      </c>
      <c r="E672" t="s">
        <v>1751</v>
      </c>
      <c r="F672" t="s">
        <v>1736</v>
      </c>
      <c r="G672" s="7">
        <v>44910629</v>
      </c>
    </row>
    <row r="673" spans="1:7" x14ac:dyDescent="0.25">
      <c r="A673" t="s">
        <v>946</v>
      </c>
      <c r="B673" t="s">
        <v>936</v>
      </c>
      <c r="C673" t="str">
        <f>+_xlfn.XLOOKUP(B673,TablaDatos[COD],TablaDatos[ENTIDAD],"No",0)</f>
        <v>0137-01 SDSCJ</v>
      </c>
      <c r="D673" t="s">
        <v>44</v>
      </c>
      <c r="E673" t="s">
        <v>1858</v>
      </c>
      <c r="F673" t="s">
        <v>1859</v>
      </c>
      <c r="G673" s="7">
        <v>2657900</v>
      </c>
    </row>
    <row r="674" spans="1:7" x14ac:dyDescent="0.25">
      <c r="A674" t="s">
        <v>946</v>
      </c>
      <c r="B674" t="s">
        <v>936</v>
      </c>
      <c r="C674" t="str">
        <f>+_xlfn.XLOOKUP(B674,TablaDatos[COD],TablaDatos[ENTIDAD],"No",0)</f>
        <v>0137-01 SDSCJ</v>
      </c>
      <c r="D674" t="s">
        <v>44</v>
      </c>
      <c r="E674" t="s">
        <v>1801</v>
      </c>
      <c r="F674" t="s">
        <v>1802</v>
      </c>
      <c r="G674" s="7">
        <v>1070523</v>
      </c>
    </row>
    <row r="675" spans="1:7" x14ac:dyDescent="0.25">
      <c r="A675" t="s">
        <v>946</v>
      </c>
      <c r="B675" t="s">
        <v>936</v>
      </c>
      <c r="C675" t="str">
        <f>+_xlfn.XLOOKUP(B675,TablaDatos[COD],TablaDatos[ENTIDAD],"No",0)</f>
        <v>0137-01 SDSCJ</v>
      </c>
      <c r="D675" t="s">
        <v>44</v>
      </c>
      <c r="E675" t="s">
        <v>1821</v>
      </c>
      <c r="F675" t="s">
        <v>1759</v>
      </c>
      <c r="G675" s="7">
        <v>0</v>
      </c>
    </row>
    <row r="676" spans="1:7" x14ac:dyDescent="0.25">
      <c r="A676" t="s">
        <v>948</v>
      </c>
      <c r="B676" t="s">
        <v>936</v>
      </c>
      <c r="C676" t="str">
        <f>+_xlfn.XLOOKUP(B676,TablaDatos[COD],TablaDatos[ENTIDAD],"No",0)</f>
        <v>0137-01 SDSCJ</v>
      </c>
      <c r="D676" t="s">
        <v>47</v>
      </c>
      <c r="E676" t="s">
        <v>1840</v>
      </c>
      <c r="F676" t="s">
        <v>1841</v>
      </c>
      <c r="G676" s="7">
        <v>4025745545</v>
      </c>
    </row>
    <row r="677" spans="1:7" x14ac:dyDescent="0.25">
      <c r="A677" t="s">
        <v>949</v>
      </c>
      <c r="B677" t="s">
        <v>936</v>
      </c>
      <c r="C677" t="str">
        <f>+_xlfn.XLOOKUP(B677,TablaDatos[COD],TablaDatos[ENTIDAD],"No",0)</f>
        <v>0137-01 SDSCJ</v>
      </c>
      <c r="D677" t="s">
        <v>49</v>
      </c>
      <c r="E677" t="s">
        <v>1786</v>
      </c>
      <c r="F677" t="s">
        <v>1787</v>
      </c>
      <c r="G677" s="7">
        <v>0</v>
      </c>
    </row>
    <row r="678" spans="1:7" x14ac:dyDescent="0.25">
      <c r="A678" t="s">
        <v>949</v>
      </c>
      <c r="B678" t="s">
        <v>936</v>
      </c>
      <c r="C678" t="str">
        <f>+_xlfn.XLOOKUP(B678,TablaDatos[COD],TablaDatos[ENTIDAD],"No",0)</f>
        <v>0137-01 SDSCJ</v>
      </c>
      <c r="D678" t="s">
        <v>49</v>
      </c>
      <c r="E678" t="s">
        <v>1749</v>
      </c>
      <c r="F678" t="s">
        <v>1750</v>
      </c>
      <c r="G678" s="7">
        <v>952000</v>
      </c>
    </row>
    <row r="679" spans="1:7" x14ac:dyDescent="0.25">
      <c r="A679" t="s">
        <v>949</v>
      </c>
      <c r="B679" t="s">
        <v>936</v>
      </c>
      <c r="C679" t="str">
        <f>+_xlfn.XLOOKUP(B679,TablaDatos[COD],TablaDatos[ENTIDAD],"No",0)</f>
        <v>0137-01 SDSCJ</v>
      </c>
      <c r="D679" t="s">
        <v>49</v>
      </c>
      <c r="E679" t="s">
        <v>1822</v>
      </c>
      <c r="F679" t="s">
        <v>1750</v>
      </c>
      <c r="G679" s="7">
        <v>27655869</v>
      </c>
    </row>
    <row r="680" spans="1:7" x14ac:dyDescent="0.25">
      <c r="A680" t="s">
        <v>950</v>
      </c>
      <c r="B680" t="s">
        <v>936</v>
      </c>
      <c r="C680" t="str">
        <f>+_xlfn.XLOOKUP(B680,TablaDatos[COD],TablaDatos[ENTIDAD],"No",0)</f>
        <v>0137-01 SDSCJ</v>
      </c>
      <c r="D680" t="s">
        <v>51</v>
      </c>
      <c r="E680" t="s">
        <v>1739</v>
      </c>
      <c r="F680" t="s">
        <v>1740</v>
      </c>
      <c r="G680" s="7">
        <v>436500000</v>
      </c>
    </row>
    <row r="681" spans="1:7" x14ac:dyDescent="0.25">
      <c r="A681" t="s">
        <v>950</v>
      </c>
      <c r="B681" t="s">
        <v>936</v>
      </c>
      <c r="C681" t="str">
        <f>+_xlfn.XLOOKUP(B681,TablaDatos[COD],TablaDatos[ENTIDAD],"No",0)</f>
        <v>0137-01 SDSCJ</v>
      </c>
      <c r="D681" t="s">
        <v>51</v>
      </c>
      <c r="E681" t="s">
        <v>1741</v>
      </c>
      <c r="F681" t="s">
        <v>1742</v>
      </c>
      <c r="G681" s="7">
        <v>7694883</v>
      </c>
    </row>
    <row r="682" spans="1:7" x14ac:dyDescent="0.25">
      <c r="A682" t="s">
        <v>950</v>
      </c>
      <c r="B682" t="s">
        <v>936</v>
      </c>
      <c r="C682" t="str">
        <f>+_xlfn.XLOOKUP(B682,TablaDatos[COD],TablaDatos[ENTIDAD],"No",0)</f>
        <v>0137-01 SDSCJ</v>
      </c>
      <c r="D682" t="s">
        <v>51</v>
      </c>
      <c r="E682" t="s">
        <v>1743</v>
      </c>
      <c r="F682" t="s">
        <v>1744</v>
      </c>
      <c r="G682" s="7">
        <v>7267857</v>
      </c>
    </row>
    <row r="683" spans="1:7" x14ac:dyDescent="0.25">
      <c r="A683" t="s">
        <v>950</v>
      </c>
      <c r="B683" t="s">
        <v>936</v>
      </c>
      <c r="C683" t="str">
        <f>+_xlfn.XLOOKUP(B683,TablaDatos[COD],TablaDatos[ENTIDAD],"No",0)</f>
        <v>0137-01 SDSCJ</v>
      </c>
      <c r="D683" t="s">
        <v>51</v>
      </c>
      <c r="E683" t="s">
        <v>1745</v>
      </c>
      <c r="F683" t="s">
        <v>1746</v>
      </c>
      <c r="G683" s="7">
        <v>6167040</v>
      </c>
    </row>
    <row r="684" spans="1:7" x14ac:dyDescent="0.25">
      <c r="A684" t="s">
        <v>950</v>
      </c>
      <c r="B684" t="s">
        <v>936</v>
      </c>
      <c r="C684" t="str">
        <f>+_xlfn.XLOOKUP(B684,TablaDatos[COD],TablaDatos[ENTIDAD],"No",0)</f>
        <v>0137-01 SDSCJ</v>
      </c>
      <c r="D684" t="s">
        <v>51</v>
      </c>
      <c r="E684" t="s">
        <v>1825</v>
      </c>
      <c r="F684" t="s">
        <v>1744</v>
      </c>
      <c r="G684" s="7">
        <v>880804825</v>
      </c>
    </row>
    <row r="685" spans="1:7" x14ac:dyDescent="0.25">
      <c r="A685" t="s">
        <v>950</v>
      </c>
      <c r="B685" t="s">
        <v>936</v>
      </c>
      <c r="C685" t="str">
        <f>+_xlfn.XLOOKUP(B685,TablaDatos[COD],TablaDatos[ENTIDAD],"No",0)</f>
        <v>0137-01 SDSCJ</v>
      </c>
      <c r="D685" t="s">
        <v>51</v>
      </c>
      <c r="E685" t="s">
        <v>1826</v>
      </c>
      <c r="F685" t="s">
        <v>1746</v>
      </c>
      <c r="G685" s="7">
        <v>182946953</v>
      </c>
    </row>
    <row r="686" spans="1:7" x14ac:dyDescent="0.25">
      <c r="A686" t="s">
        <v>953</v>
      </c>
      <c r="B686" t="s">
        <v>936</v>
      </c>
      <c r="C686" t="str">
        <f>+_xlfn.XLOOKUP(B686,TablaDatos[COD],TablaDatos[ENTIDAD],"No",0)</f>
        <v>0137-01 SDSCJ</v>
      </c>
      <c r="D686" t="s">
        <v>56</v>
      </c>
      <c r="E686" t="s">
        <v>1790</v>
      </c>
      <c r="F686" t="s">
        <v>1791</v>
      </c>
      <c r="G686" s="7">
        <v>43558138</v>
      </c>
    </row>
    <row r="687" spans="1:7" x14ac:dyDescent="0.25">
      <c r="A687" t="s">
        <v>954</v>
      </c>
      <c r="B687" t="s">
        <v>936</v>
      </c>
      <c r="C687" t="str">
        <f>+_xlfn.XLOOKUP(B687,TablaDatos[COD],TablaDatos[ENTIDAD],"No",0)</f>
        <v>0137-01 SDSCJ</v>
      </c>
      <c r="D687" t="s">
        <v>58</v>
      </c>
      <c r="E687" t="s">
        <v>1770</v>
      </c>
      <c r="F687" t="s">
        <v>1771</v>
      </c>
      <c r="G687" s="7">
        <v>448243481</v>
      </c>
    </row>
    <row r="688" spans="1:7" x14ac:dyDescent="0.25">
      <c r="A688" t="s">
        <v>952</v>
      </c>
      <c r="B688" t="s">
        <v>936</v>
      </c>
      <c r="C688" t="str">
        <f>+_xlfn.XLOOKUP(B688,TablaDatos[COD],TablaDatos[ENTIDAD],"No",0)</f>
        <v>0137-01 SDSCJ</v>
      </c>
      <c r="D688" t="s">
        <v>54</v>
      </c>
      <c r="E688" t="s">
        <v>1772</v>
      </c>
      <c r="F688" t="s">
        <v>1773</v>
      </c>
      <c r="G688" s="7">
        <v>10910892503</v>
      </c>
    </row>
    <row r="689" spans="1:7" x14ac:dyDescent="0.25">
      <c r="A689" t="s">
        <v>952</v>
      </c>
      <c r="B689" t="s">
        <v>936</v>
      </c>
      <c r="C689" t="str">
        <f>+_xlfn.XLOOKUP(B689,TablaDatos[COD],TablaDatos[ENTIDAD],"No",0)</f>
        <v>0137-01 SDSCJ</v>
      </c>
      <c r="D689" t="s">
        <v>54</v>
      </c>
      <c r="E689" t="s">
        <v>1877</v>
      </c>
      <c r="F689" t="s">
        <v>1773</v>
      </c>
      <c r="G689" s="7">
        <v>9547607</v>
      </c>
    </row>
    <row r="690" spans="1:7" x14ac:dyDescent="0.25">
      <c r="A690" t="s">
        <v>962</v>
      </c>
      <c r="B690" t="s">
        <v>956</v>
      </c>
      <c r="C690" t="str">
        <f>+_xlfn.XLOOKUP(B690,TablaDatos[COD],TablaDatos[ENTIDAD],"No",0)</f>
        <v>0137-02 SDSCJ</v>
      </c>
      <c r="D690" t="s">
        <v>36</v>
      </c>
      <c r="E690" t="s">
        <v>1830</v>
      </c>
      <c r="F690" t="s">
        <v>1755</v>
      </c>
      <c r="G690" s="7">
        <v>257336014</v>
      </c>
    </row>
    <row r="691" spans="1:7" x14ac:dyDescent="0.25">
      <c r="A691" t="s">
        <v>963</v>
      </c>
      <c r="B691" t="s">
        <v>956</v>
      </c>
      <c r="C691" t="str">
        <f>+_xlfn.XLOOKUP(B691,TablaDatos[COD],TablaDatos[ENTIDAD],"No",0)</f>
        <v>0137-02 SDSCJ</v>
      </c>
      <c r="D691" t="s">
        <v>38</v>
      </c>
      <c r="E691" t="s">
        <v>1875</v>
      </c>
      <c r="F691" t="s">
        <v>1876</v>
      </c>
      <c r="G691" s="7">
        <v>7611797714</v>
      </c>
    </row>
    <row r="692" spans="1:7" x14ac:dyDescent="0.25">
      <c r="A692" t="s">
        <v>964</v>
      </c>
      <c r="B692" t="s">
        <v>956</v>
      </c>
      <c r="C692" t="str">
        <f>+_xlfn.XLOOKUP(B692,TablaDatos[COD],TablaDatos[ENTIDAD],"No",0)</f>
        <v>0137-02 SDSCJ</v>
      </c>
      <c r="D692" t="s">
        <v>40</v>
      </c>
      <c r="E692" t="s">
        <v>1845</v>
      </c>
      <c r="F692" t="s">
        <v>1781</v>
      </c>
      <c r="G692" s="7">
        <v>35157669273</v>
      </c>
    </row>
    <row r="693" spans="1:7" x14ac:dyDescent="0.25">
      <c r="A693" t="s">
        <v>966</v>
      </c>
      <c r="B693" t="s">
        <v>956</v>
      </c>
      <c r="C693" t="str">
        <f>+_xlfn.XLOOKUP(B693,TablaDatos[COD],TablaDatos[ENTIDAD],"No",0)</f>
        <v>0137-02 SDSCJ</v>
      </c>
      <c r="D693" t="s">
        <v>44</v>
      </c>
      <c r="E693" t="s">
        <v>1847</v>
      </c>
      <c r="F693" t="s">
        <v>1783</v>
      </c>
      <c r="G693" s="7">
        <v>8512300</v>
      </c>
    </row>
    <row r="694" spans="1:7" x14ac:dyDescent="0.25">
      <c r="A694" t="s">
        <v>968</v>
      </c>
      <c r="B694" t="s">
        <v>956</v>
      </c>
      <c r="C694" t="str">
        <f>+_xlfn.XLOOKUP(B694,TablaDatos[COD],TablaDatos[ENTIDAD],"No",0)</f>
        <v>0137-02 SDSCJ</v>
      </c>
      <c r="D694" t="s">
        <v>47</v>
      </c>
      <c r="E694" t="s">
        <v>1840</v>
      </c>
      <c r="F694" t="s">
        <v>1841</v>
      </c>
      <c r="G694" s="7">
        <v>7176559345</v>
      </c>
    </row>
    <row r="695" spans="1:7" x14ac:dyDescent="0.25">
      <c r="A695" t="s">
        <v>970</v>
      </c>
      <c r="B695" t="s">
        <v>956</v>
      </c>
      <c r="C695" t="str">
        <f>+_xlfn.XLOOKUP(B695,TablaDatos[COD],TablaDatos[ENTIDAD],"No",0)</f>
        <v>0137-02 SDSCJ</v>
      </c>
      <c r="D695" t="s">
        <v>51</v>
      </c>
      <c r="E695" t="s">
        <v>1825</v>
      </c>
      <c r="F695" t="s">
        <v>1744</v>
      </c>
      <c r="G695" s="7">
        <v>630530040</v>
      </c>
    </row>
    <row r="696" spans="1:7" x14ac:dyDescent="0.25">
      <c r="A696" t="s">
        <v>970</v>
      </c>
      <c r="B696" t="s">
        <v>956</v>
      </c>
      <c r="C696" t="str">
        <f>+_xlfn.XLOOKUP(B696,TablaDatos[COD],TablaDatos[ENTIDAD],"No",0)</f>
        <v>0137-02 SDSCJ</v>
      </c>
      <c r="D696" t="s">
        <v>51</v>
      </c>
      <c r="E696" t="s">
        <v>1826</v>
      </c>
      <c r="F696" t="s">
        <v>1746</v>
      </c>
      <c r="G696" s="7">
        <v>185639000</v>
      </c>
    </row>
    <row r="697" spans="1:7" x14ac:dyDescent="0.25">
      <c r="A697" t="s">
        <v>975</v>
      </c>
      <c r="B697" t="s">
        <v>976</v>
      </c>
      <c r="C697" t="str">
        <f>+_xlfn.XLOOKUP(B697,TablaDatos[COD],TablaDatos[ENTIDAD],"No",0)</f>
        <v>0200-01 IPES</v>
      </c>
      <c r="D697" t="s">
        <v>26</v>
      </c>
      <c r="E697" t="s">
        <v>1774</v>
      </c>
      <c r="F697" t="s">
        <v>1775</v>
      </c>
      <c r="G697" s="7">
        <v>10916359</v>
      </c>
    </row>
    <row r="698" spans="1:7" x14ac:dyDescent="0.25">
      <c r="A698" t="s">
        <v>979</v>
      </c>
      <c r="B698" t="s">
        <v>976</v>
      </c>
      <c r="C698" t="str">
        <f>+_xlfn.XLOOKUP(B698,TablaDatos[COD],TablaDatos[ENTIDAD],"No",0)</f>
        <v>0200-01 IPES</v>
      </c>
      <c r="D698" t="s">
        <v>28</v>
      </c>
      <c r="E698" t="s">
        <v>1827</v>
      </c>
      <c r="F698" t="s">
        <v>1777</v>
      </c>
      <c r="G698" s="7">
        <v>0</v>
      </c>
    </row>
    <row r="699" spans="1:7" x14ac:dyDescent="0.25">
      <c r="A699" t="s">
        <v>980</v>
      </c>
      <c r="B699" t="s">
        <v>976</v>
      </c>
      <c r="C699" t="str">
        <f>+_xlfn.XLOOKUP(B699,TablaDatos[COD],TablaDatos[ENTIDAD],"No",0)</f>
        <v>0200-01 IPES</v>
      </c>
      <c r="D699" t="s">
        <v>30</v>
      </c>
      <c r="E699" t="s">
        <v>1792</v>
      </c>
      <c r="F699" t="s">
        <v>1793</v>
      </c>
      <c r="G699" s="7">
        <v>22776000</v>
      </c>
    </row>
    <row r="700" spans="1:7" x14ac:dyDescent="0.25">
      <c r="A700" t="s">
        <v>983</v>
      </c>
      <c r="B700" t="s">
        <v>976</v>
      </c>
      <c r="C700" t="str">
        <f>+_xlfn.XLOOKUP(B700,TablaDatos[COD],TablaDatos[ENTIDAD],"No",0)</f>
        <v>0200-01 IPES</v>
      </c>
      <c r="D700" t="s">
        <v>36</v>
      </c>
      <c r="E700" t="s">
        <v>1725</v>
      </c>
      <c r="F700" t="s">
        <v>1726</v>
      </c>
      <c r="G700" s="7">
        <v>11369923</v>
      </c>
    </row>
    <row r="701" spans="1:7" x14ac:dyDescent="0.25">
      <c r="A701" t="s">
        <v>983</v>
      </c>
      <c r="B701" t="s">
        <v>976</v>
      </c>
      <c r="C701" t="str">
        <f>+_xlfn.XLOOKUP(B701,TablaDatos[COD],TablaDatos[ENTIDAD],"No",0)</f>
        <v>0200-01 IPES</v>
      </c>
      <c r="D701" t="s">
        <v>36</v>
      </c>
      <c r="E701" t="s">
        <v>1830</v>
      </c>
      <c r="F701" t="s">
        <v>1755</v>
      </c>
      <c r="G701" s="7">
        <v>0</v>
      </c>
    </row>
    <row r="702" spans="1:7" x14ac:dyDescent="0.25">
      <c r="A702" t="s">
        <v>984</v>
      </c>
      <c r="B702" t="s">
        <v>976</v>
      </c>
      <c r="C702" t="str">
        <f>+_xlfn.XLOOKUP(B702,TablaDatos[COD],TablaDatos[ENTIDAD],"No",0)</f>
        <v>0200-01 IPES</v>
      </c>
      <c r="D702" t="s">
        <v>38</v>
      </c>
      <c r="E702" t="s">
        <v>1727</v>
      </c>
      <c r="F702" t="s">
        <v>1728</v>
      </c>
      <c r="G702" s="7">
        <v>12269000</v>
      </c>
    </row>
    <row r="703" spans="1:7" x14ac:dyDescent="0.25">
      <c r="A703" t="s">
        <v>984</v>
      </c>
      <c r="B703" t="s">
        <v>976</v>
      </c>
      <c r="C703" t="str">
        <f>+_xlfn.XLOOKUP(B703,TablaDatos[COD],TablaDatos[ENTIDAD],"No",0)</f>
        <v>0200-01 IPES</v>
      </c>
      <c r="D703" t="s">
        <v>38</v>
      </c>
      <c r="E703" t="s">
        <v>1756</v>
      </c>
      <c r="F703" t="s">
        <v>1757</v>
      </c>
      <c r="G703" s="7">
        <v>0</v>
      </c>
    </row>
    <row r="704" spans="1:7" x14ac:dyDescent="0.25">
      <c r="A704" t="s">
        <v>984</v>
      </c>
      <c r="B704" t="s">
        <v>976</v>
      </c>
      <c r="C704" t="str">
        <f>+_xlfn.XLOOKUP(B704,TablaDatos[COD],TablaDatos[ENTIDAD],"No",0)</f>
        <v>0200-01 IPES</v>
      </c>
      <c r="D704" t="s">
        <v>38</v>
      </c>
      <c r="E704" t="s">
        <v>1875</v>
      </c>
      <c r="F704" t="s">
        <v>1876</v>
      </c>
      <c r="G704" s="7">
        <v>47130124</v>
      </c>
    </row>
    <row r="705" spans="1:7" x14ac:dyDescent="0.25">
      <c r="A705" t="s">
        <v>985</v>
      </c>
      <c r="B705" t="s">
        <v>976</v>
      </c>
      <c r="C705" t="str">
        <f>+_xlfn.XLOOKUP(B705,TablaDatos[COD],TablaDatos[ENTIDAD],"No",0)</f>
        <v>0200-01 IPES</v>
      </c>
      <c r="D705" t="s">
        <v>40</v>
      </c>
      <c r="E705" t="s">
        <v>1845</v>
      </c>
      <c r="F705" t="s">
        <v>1781</v>
      </c>
      <c r="G705" s="7">
        <v>175037878</v>
      </c>
    </row>
    <row r="706" spans="1:7" x14ac:dyDescent="0.25">
      <c r="A706" t="s">
        <v>986</v>
      </c>
      <c r="B706" t="s">
        <v>976</v>
      </c>
      <c r="C706" t="str">
        <f>+_xlfn.XLOOKUP(B706,TablaDatos[COD],TablaDatos[ENTIDAD],"No",0)</f>
        <v>0200-01 IPES</v>
      </c>
      <c r="D706" t="s">
        <v>42</v>
      </c>
      <c r="E706" t="s">
        <v>1760</v>
      </c>
      <c r="F706" t="s">
        <v>1761</v>
      </c>
      <c r="G706" s="7">
        <v>0</v>
      </c>
    </row>
    <row r="707" spans="1:7" x14ac:dyDescent="0.25">
      <c r="A707" t="s">
        <v>987</v>
      </c>
      <c r="B707" t="s">
        <v>976</v>
      </c>
      <c r="C707" t="str">
        <f>+_xlfn.XLOOKUP(B707,TablaDatos[COD],TablaDatos[ENTIDAD],"No",0)</f>
        <v>0200-01 IPES</v>
      </c>
      <c r="D707" t="s">
        <v>44</v>
      </c>
      <c r="E707" t="s">
        <v>1821</v>
      </c>
      <c r="F707" t="s">
        <v>1759</v>
      </c>
      <c r="G707" s="7">
        <v>354263974</v>
      </c>
    </row>
    <row r="708" spans="1:7" x14ac:dyDescent="0.25">
      <c r="A708" t="s">
        <v>990</v>
      </c>
      <c r="B708" t="s">
        <v>976</v>
      </c>
      <c r="C708" t="str">
        <f>+_xlfn.XLOOKUP(B708,TablaDatos[COD],TablaDatos[ENTIDAD],"No",0)</f>
        <v>0200-01 IPES</v>
      </c>
      <c r="D708" t="s">
        <v>49</v>
      </c>
      <c r="E708" t="s">
        <v>1749</v>
      </c>
      <c r="F708" t="s">
        <v>1750</v>
      </c>
      <c r="G708" s="7">
        <v>0</v>
      </c>
    </row>
    <row r="709" spans="1:7" x14ac:dyDescent="0.25">
      <c r="A709" t="s">
        <v>990</v>
      </c>
      <c r="B709" t="s">
        <v>976</v>
      </c>
      <c r="C709" t="str">
        <f>+_xlfn.XLOOKUP(B709,TablaDatos[COD],TablaDatos[ENTIDAD],"No",0)</f>
        <v>0200-01 IPES</v>
      </c>
      <c r="D709" t="s">
        <v>49</v>
      </c>
      <c r="E709" t="s">
        <v>1878</v>
      </c>
      <c r="F709" t="s">
        <v>1787</v>
      </c>
      <c r="G709" s="7">
        <v>3133061465</v>
      </c>
    </row>
    <row r="710" spans="1:7" x14ac:dyDescent="0.25">
      <c r="A710" t="s">
        <v>991</v>
      </c>
      <c r="B710" t="s">
        <v>976</v>
      </c>
      <c r="C710" t="str">
        <f>+_xlfn.XLOOKUP(B710,TablaDatos[COD],TablaDatos[ENTIDAD],"No",0)</f>
        <v>0200-01 IPES</v>
      </c>
      <c r="D710" t="s">
        <v>51</v>
      </c>
      <c r="E710" t="s">
        <v>1739</v>
      </c>
      <c r="F710" t="s">
        <v>1740</v>
      </c>
      <c r="G710" s="7">
        <v>116274304</v>
      </c>
    </row>
    <row r="711" spans="1:7" x14ac:dyDescent="0.25">
      <c r="A711" t="s">
        <v>991</v>
      </c>
      <c r="B711" t="s">
        <v>976</v>
      </c>
      <c r="C711" t="str">
        <f>+_xlfn.XLOOKUP(B711,TablaDatos[COD],TablaDatos[ENTIDAD],"No",0)</f>
        <v>0200-01 IPES</v>
      </c>
      <c r="D711" t="s">
        <v>51</v>
      </c>
      <c r="E711" t="s">
        <v>1741</v>
      </c>
      <c r="F711" t="s">
        <v>1742</v>
      </c>
      <c r="G711" s="7">
        <v>14057293</v>
      </c>
    </row>
    <row r="712" spans="1:7" x14ac:dyDescent="0.25">
      <c r="A712" t="s">
        <v>991</v>
      </c>
      <c r="B712" t="s">
        <v>976</v>
      </c>
      <c r="C712" t="str">
        <f>+_xlfn.XLOOKUP(B712,TablaDatos[COD],TablaDatos[ENTIDAD],"No",0)</f>
        <v>0200-01 IPES</v>
      </c>
      <c r="D712" t="s">
        <v>51</v>
      </c>
      <c r="E712" t="s">
        <v>1745</v>
      </c>
      <c r="F712" t="s">
        <v>1746</v>
      </c>
      <c r="G712" s="7">
        <v>5152144</v>
      </c>
    </row>
    <row r="713" spans="1:7" x14ac:dyDescent="0.25">
      <c r="A713" t="s">
        <v>991</v>
      </c>
      <c r="B713" t="s">
        <v>976</v>
      </c>
      <c r="C713" t="str">
        <f>+_xlfn.XLOOKUP(B713,TablaDatos[COD],TablaDatos[ENTIDAD],"No",0)</f>
        <v>0200-01 IPES</v>
      </c>
      <c r="D713" t="s">
        <v>51</v>
      </c>
      <c r="E713" t="s">
        <v>1823</v>
      </c>
      <c r="F713" t="s">
        <v>1740</v>
      </c>
      <c r="G713" s="7">
        <v>4874749909</v>
      </c>
    </row>
    <row r="714" spans="1:7" x14ac:dyDescent="0.25">
      <c r="A714" t="s">
        <v>991</v>
      </c>
      <c r="B714" t="s">
        <v>976</v>
      </c>
      <c r="C714" t="str">
        <f>+_xlfn.XLOOKUP(B714,TablaDatos[COD],TablaDatos[ENTIDAD],"No",0)</f>
        <v>0200-01 IPES</v>
      </c>
      <c r="D714" t="s">
        <v>51</v>
      </c>
      <c r="E714" t="s">
        <v>1860</v>
      </c>
      <c r="F714" t="s">
        <v>1753</v>
      </c>
      <c r="G714" s="7">
        <v>110729746</v>
      </c>
    </row>
    <row r="715" spans="1:7" x14ac:dyDescent="0.25">
      <c r="A715" t="s">
        <v>991</v>
      </c>
      <c r="B715" t="s">
        <v>976</v>
      </c>
      <c r="C715" t="str">
        <f>+_xlfn.XLOOKUP(B715,TablaDatos[COD],TablaDatos[ENTIDAD],"No",0)</f>
        <v>0200-01 IPES</v>
      </c>
      <c r="D715" t="s">
        <v>51</v>
      </c>
      <c r="E715" t="s">
        <v>1824</v>
      </c>
      <c r="F715" t="s">
        <v>1742</v>
      </c>
      <c r="G715" s="7">
        <v>1142550700</v>
      </c>
    </row>
    <row r="716" spans="1:7" x14ac:dyDescent="0.25">
      <c r="A716" t="s">
        <v>991</v>
      </c>
      <c r="B716" t="s">
        <v>976</v>
      </c>
      <c r="C716" t="str">
        <f>+_xlfn.XLOOKUP(B716,TablaDatos[COD],TablaDatos[ENTIDAD],"No",0)</f>
        <v>0200-01 IPES</v>
      </c>
      <c r="D716" t="s">
        <v>51</v>
      </c>
      <c r="E716" t="s">
        <v>1879</v>
      </c>
      <c r="F716" t="s">
        <v>1856</v>
      </c>
      <c r="G716" s="7">
        <v>379615049</v>
      </c>
    </row>
    <row r="717" spans="1:7" x14ac:dyDescent="0.25">
      <c r="A717" t="s">
        <v>991</v>
      </c>
      <c r="B717" t="s">
        <v>976</v>
      </c>
      <c r="C717" t="str">
        <f>+_xlfn.XLOOKUP(B717,TablaDatos[COD],TablaDatos[ENTIDAD],"No",0)</f>
        <v>0200-01 IPES</v>
      </c>
      <c r="D717" t="s">
        <v>51</v>
      </c>
      <c r="E717" t="s">
        <v>1826</v>
      </c>
      <c r="F717" t="s">
        <v>1746</v>
      </c>
      <c r="G717" s="7">
        <v>1389736325</v>
      </c>
    </row>
    <row r="718" spans="1:7" x14ac:dyDescent="0.25">
      <c r="A718" t="s">
        <v>995</v>
      </c>
      <c r="B718" t="s">
        <v>976</v>
      </c>
      <c r="C718" t="str">
        <f>+_xlfn.XLOOKUP(B718,TablaDatos[COD],TablaDatos[ENTIDAD],"No",0)</f>
        <v>0200-01 IPES</v>
      </c>
      <c r="D718" t="s">
        <v>58</v>
      </c>
      <c r="E718" t="s">
        <v>1770</v>
      </c>
      <c r="F718" t="s">
        <v>1771</v>
      </c>
      <c r="G718" s="7">
        <v>0</v>
      </c>
    </row>
    <row r="719" spans="1:7" x14ac:dyDescent="0.25">
      <c r="A719" t="s">
        <v>993</v>
      </c>
      <c r="B719" t="s">
        <v>976</v>
      </c>
      <c r="C719" t="str">
        <f>+_xlfn.XLOOKUP(B719,TablaDatos[COD],TablaDatos[ENTIDAD],"No",0)</f>
        <v>0200-01 IPES</v>
      </c>
      <c r="D719" t="s">
        <v>54</v>
      </c>
      <c r="E719" t="s">
        <v>1772</v>
      </c>
      <c r="F719" t="s">
        <v>1773</v>
      </c>
      <c r="G719" s="7">
        <v>24174729</v>
      </c>
    </row>
    <row r="720" spans="1:7" x14ac:dyDescent="0.25">
      <c r="A720" t="s">
        <v>1000</v>
      </c>
      <c r="B720" t="s">
        <v>997</v>
      </c>
      <c r="C720" t="str">
        <f>+_xlfn.XLOOKUP(B720,TablaDatos[COD],TablaDatos[ENTIDAD],"No",0)</f>
        <v>0201-01 FFDS</v>
      </c>
      <c r="D720" t="s">
        <v>30</v>
      </c>
      <c r="E720" t="s">
        <v>1792</v>
      </c>
      <c r="F720" t="s">
        <v>1793</v>
      </c>
      <c r="G720" s="7">
        <v>14920578</v>
      </c>
    </row>
    <row r="721" spans="1:7" x14ac:dyDescent="0.25">
      <c r="A721" t="s">
        <v>1003</v>
      </c>
      <c r="B721" t="s">
        <v>997</v>
      </c>
      <c r="C721" t="str">
        <f>+_xlfn.XLOOKUP(B721,TablaDatos[COD],TablaDatos[ENTIDAD],"No",0)</f>
        <v>0201-01 FFDS</v>
      </c>
      <c r="D721" t="s">
        <v>36</v>
      </c>
      <c r="E721" t="s">
        <v>1725</v>
      </c>
      <c r="F721" t="s">
        <v>1726</v>
      </c>
      <c r="G721" s="7">
        <v>196237067</v>
      </c>
    </row>
    <row r="722" spans="1:7" x14ac:dyDescent="0.25">
      <c r="A722" t="s">
        <v>1003</v>
      </c>
      <c r="B722" t="s">
        <v>997</v>
      </c>
      <c r="C722" t="str">
        <f>+_xlfn.XLOOKUP(B722,TablaDatos[COD],TablaDatos[ENTIDAD],"No",0)</f>
        <v>0201-01 FFDS</v>
      </c>
      <c r="D722" t="s">
        <v>36</v>
      </c>
      <c r="E722" t="s">
        <v>1828</v>
      </c>
      <c r="F722" t="s">
        <v>1829</v>
      </c>
      <c r="G722" s="7">
        <v>66213492</v>
      </c>
    </row>
    <row r="723" spans="1:7" x14ac:dyDescent="0.25">
      <c r="A723" t="s">
        <v>1003</v>
      </c>
      <c r="B723" t="s">
        <v>997</v>
      </c>
      <c r="C723" t="str">
        <f>+_xlfn.XLOOKUP(B723,TablaDatos[COD],TablaDatos[ENTIDAD],"No",0)</f>
        <v>0201-01 FFDS</v>
      </c>
      <c r="D723" t="s">
        <v>36</v>
      </c>
      <c r="E723" t="s">
        <v>1830</v>
      </c>
      <c r="F723" t="s">
        <v>1755</v>
      </c>
      <c r="G723" s="7">
        <v>2825477551</v>
      </c>
    </row>
    <row r="724" spans="1:7" x14ac:dyDescent="0.25">
      <c r="A724" t="s">
        <v>1004</v>
      </c>
      <c r="B724" t="s">
        <v>997</v>
      </c>
      <c r="C724" t="str">
        <f>+_xlfn.XLOOKUP(B724,TablaDatos[COD],TablaDatos[ENTIDAD],"No",0)</f>
        <v>0201-01 FFDS</v>
      </c>
      <c r="D724" t="s">
        <v>38</v>
      </c>
      <c r="E724" t="s">
        <v>1727</v>
      </c>
      <c r="F724" t="s">
        <v>1728</v>
      </c>
      <c r="G724" s="7">
        <v>139665479</v>
      </c>
    </row>
    <row r="725" spans="1:7" x14ac:dyDescent="0.25">
      <c r="A725" t="s">
        <v>1004</v>
      </c>
      <c r="B725" t="s">
        <v>997</v>
      </c>
      <c r="C725" t="str">
        <f>+_xlfn.XLOOKUP(B725,TablaDatos[COD],TablaDatos[ENTIDAD],"No",0)</f>
        <v>0201-01 FFDS</v>
      </c>
      <c r="D725" t="s">
        <v>38</v>
      </c>
      <c r="E725" t="s">
        <v>1729</v>
      </c>
      <c r="F725" t="s">
        <v>1730</v>
      </c>
      <c r="G725" s="7">
        <v>8000000</v>
      </c>
    </row>
    <row r="726" spans="1:7" x14ac:dyDescent="0.25">
      <c r="A726" t="s">
        <v>1004</v>
      </c>
      <c r="B726" t="s">
        <v>997</v>
      </c>
      <c r="C726" t="str">
        <f>+_xlfn.XLOOKUP(B726,TablaDatos[COD],TablaDatos[ENTIDAD],"No",0)</f>
        <v>0201-01 FFDS</v>
      </c>
      <c r="D726" t="s">
        <v>38</v>
      </c>
      <c r="E726" t="s">
        <v>1818</v>
      </c>
      <c r="F726" t="s">
        <v>1797</v>
      </c>
      <c r="G726" s="7">
        <v>229263716</v>
      </c>
    </row>
    <row r="727" spans="1:7" x14ac:dyDescent="0.25">
      <c r="A727" t="s">
        <v>1004</v>
      </c>
      <c r="B727" t="s">
        <v>997</v>
      </c>
      <c r="C727" t="str">
        <f>+_xlfn.XLOOKUP(B727,TablaDatos[COD],TablaDatos[ENTIDAD],"No",0)</f>
        <v>0201-01 FFDS</v>
      </c>
      <c r="D727" t="s">
        <v>38</v>
      </c>
      <c r="E727" t="s">
        <v>1733</v>
      </c>
      <c r="F727" t="s">
        <v>1734</v>
      </c>
      <c r="G727" s="7">
        <v>217231218</v>
      </c>
    </row>
    <row r="728" spans="1:7" x14ac:dyDescent="0.25">
      <c r="A728" t="s">
        <v>1004</v>
      </c>
      <c r="B728" t="s">
        <v>997</v>
      </c>
      <c r="C728" t="str">
        <f>+_xlfn.XLOOKUP(B728,TablaDatos[COD],TablaDatos[ENTIDAD],"No",0)</f>
        <v>0201-01 FFDS</v>
      </c>
      <c r="D728" t="s">
        <v>38</v>
      </c>
      <c r="E728" t="s">
        <v>1819</v>
      </c>
      <c r="F728" t="s">
        <v>1732</v>
      </c>
      <c r="G728" s="7">
        <v>520479834</v>
      </c>
    </row>
    <row r="729" spans="1:7" x14ac:dyDescent="0.25">
      <c r="A729" t="s">
        <v>1006</v>
      </c>
      <c r="B729" t="s">
        <v>997</v>
      </c>
      <c r="C729" t="str">
        <f>+_xlfn.XLOOKUP(B729,TablaDatos[COD],TablaDatos[ENTIDAD],"No",0)</f>
        <v>0201-01 FFDS</v>
      </c>
      <c r="D729" t="s">
        <v>42</v>
      </c>
      <c r="E729" t="s">
        <v>1751</v>
      </c>
      <c r="F729" t="s">
        <v>1736</v>
      </c>
      <c r="G729" s="7">
        <v>0</v>
      </c>
    </row>
    <row r="730" spans="1:7" x14ac:dyDescent="0.25">
      <c r="A730" t="s">
        <v>1006</v>
      </c>
      <c r="B730" t="s">
        <v>997</v>
      </c>
      <c r="C730" t="str">
        <f>+_xlfn.XLOOKUP(B730,TablaDatos[COD],TablaDatos[ENTIDAD],"No",0)</f>
        <v>0201-01 FFDS</v>
      </c>
      <c r="D730" t="s">
        <v>42</v>
      </c>
      <c r="E730" t="s">
        <v>1764</v>
      </c>
      <c r="F730" t="s">
        <v>1765</v>
      </c>
      <c r="G730" s="7">
        <v>0</v>
      </c>
    </row>
    <row r="731" spans="1:7" x14ac:dyDescent="0.25">
      <c r="A731" t="s">
        <v>1006</v>
      </c>
      <c r="B731" t="s">
        <v>997</v>
      </c>
      <c r="C731" t="str">
        <f>+_xlfn.XLOOKUP(B731,TablaDatos[COD],TablaDatos[ENTIDAD],"No",0)</f>
        <v>0201-01 FFDS</v>
      </c>
      <c r="D731" t="s">
        <v>42</v>
      </c>
      <c r="E731" t="s">
        <v>1760</v>
      </c>
      <c r="F731" t="s">
        <v>1761</v>
      </c>
      <c r="G731" s="7">
        <v>19889943</v>
      </c>
    </row>
    <row r="732" spans="1:7" x14ac:dyDescent="0.25">
      <c r="A732" t="s">
        <v>1007</v>
      </c>
      <c r="B732" t="s">
        <v>997</v>
      </c>
      <c r="C732" t="str">
        <f>+_xlfn.XLOOKUP(B732,TablaDatos[COD],TablaDatos[ENTIDAD],"No",0)</f>
        <v>0201-01 FFDS</v>
      </c>
      <c r="D732" t="s">
        <v>44</v>
      </c>
      <c r="E732" t="s">
        <v>1858</v>
      </c>
      <c r="F732" t="s">
        <v>1859</v>
      </c>
      <c r="G732" s="7">
        <v>0</v>
      </c>
    </row>
    <row r="733" spans="1:7" x14ac:dyDescent="0.25">
      <c r="A733" t="s">
        <v>1007</v>
      </c>
      <c r="B733" t="s">
        <v>997</v>
      </c>
      <c r="C733" t="str">
        <f>+_xlfn.XLOOKUP(B733,TablaDatos[COD],TablaDatos[ENTIDAD],"No",0)</f>
        <v>0201-01 FFDS</v>
      </c>
      <c r="D733" t="s">
        <v>44</v>
      </c>
      <c r="E733" t="s">
        <v>1821</v>
      </c>
      <c r="F733" t="s">
        <v>1759</v>
      </c>
      <c r="G733" s="7">
        <v>600000000</v>
      </c>
    </row>
    <row r="734" spans="1:7" x14ac:dyDescent="0.25">
      <c r="A734" t="s">
        <v>1009</v>
      </c>
      <c r="B734" t="s">
        <v>997</v>
      </c>
      <c r="C734" t="str">
        <f>+_xlfn.XLOOKUP(B734,TablaDatos[COD],TablaDatos[ENTIDAD],"No",0)</f>
        <v>0201-01 FFDS</v>
      </c>
      <c r="D734" t="s">
        <v>47</v>
      </c>
      <c r="E734" t="s">
        <v>1762</v>
      </c>
      <c r="F734" t="s">
        <v>1763</v>
      </c>
      <c r="G734" s="7">
        <v>1205039232</v>
      </c>
    </row>
    <row r="735" spans="1:7" x14ac:dyDescent="0.25">
      <c r="A735" t="s">
        <v>1010</v>
      </c>
      <c r="B735" t="s">
        <v>997</v>
      </c>
      <c r="C735" t="str">
        <f>+_xlfn.XLOOKUP(B735,TablaDatos[COD],TablaDatos[ENTIDAD],"No",0)</f>
        <v>0201-01 FFDS</v>
      </c>
      <c r="D735" t="s">
        <v>49</v>
      </c>
      <c r="E735" t="s">
        <v>1749</v>
      </c>
      <c r="F735" t="s">
        <v>1750</v>
      </c>
      <c r="G735" s="7">
        <v>221901</v>
      </c>
    </row>
    <row r="736" spans="1:7" x14ac:dyDescent="0.25">
      <c r="A736" t="s">
        <v>1011</v>
      </c>
      <c r="B736" t="s">
        <v>997</v>
      </c>
      <c r="C736" t="str">
        <f>+_xlfn.XLOOKUP(B736,TablaDatos[COD],TablaDatos[ENTIDAD],"No",0)</f>
        <v>0201-01 FFDS</v>
      </c>
      <c r="D736" t="s">
        <v>51</v>
      </c>
      <c r="E736" t="s">
        <v>1739</v>
      </c>
      <c r="F736" t="s">
        <v>1740</v>
      </c>
      <c r="G736" s="7">
        <v>2489167936</v>
      </c>
    </row>
    <row r="737" spans="1:7" x14ac:dyDescent="0.25">
      <c r="A737" t="s">
        <v>1011</v>
      </c>
      <c r="B737" t="s">
        <v>997</v>
      </c>
      <c r="C737" t="str">
        <f>+_xlfn.XLOOKUP(B737,TablaDatos[COD],TablaDatos[ENTIDAD],"No",0)</f>
        <v>0201-01 FFDS</v>
      </c>
      <c r="D737" t="s">
        <v>51</v>
      </c>
      <c r="E737" t="s">
        <v>1752</v>
      </c>
      <c r="F737" t="s">
        <v>1753</v>
      </c>
      <c r="G737" s="7">
        <v>23058371</v>
      </c>
    </row>
    <row r="738" spans="1:7" x14ac:dyDescent="0.25">
      <c r="A738" t="s">
        <v>1011</v>
      </c>
      <c r="B738" t="s">
        <v>997</v>
      </c>
      <c r="C738" t="str">
        <f>+_xlfn.XLOOKUP(B738,TablaDatos[COD],TablaDatos[ENTIDAD],"No",0)</f>
        <v>0201-01 FFDS</v>
      </c>
      <c r="D738" t="s">
        <v>51</v>
      </c>
      <c r="E738" t="s">
        <v>1741</v>
      </c>
      <c r="F738" t="s">
        <v>1742</v>
      </c>
      <c r="G738" s="7">
        <v>107000815</v>
      </c>
    </row>
    <row r="739" spans="1:7" x14ac:dyDescent="0.25">
      <c r="A739" t="s">
        <v>1011</v>
      </c>
      <c r="B739" t="s">
        <v>997</v>
      </c>
      <c r="C739" t="str">
        <f>+_xlfn.XLOOKUP(B739,TablaDatos[COD],TablaDatos[ENTIDAD],"No",0)</f>
        <v>0201-01 FFDS</v>
      </c>
      <c r="D739" t="s">
        <v>51</v>
      </c>
      <c r="E739" t="s">
        <v>1745</v>
      </c>
      <c r="F739" t="s">
        <v>1746</v>
      </c>
      <c r="G739" s="7">
        <v>71385628</v>
      </c>
    </row>
    <row r="740" spans="1:7" x14ac:dyDescent="0.25">
      <c r="A740" t="s">
        <v>1014</v>
      </c>
      <c r="B740" t="s">
        <v>997</v>
      </c>
      <c r="C740" t="str">
        <f>+_xlfn.XLOOKUP(B740,TablaDatos[COD],TablaDatos[ENTIDAD],"No",0)</f>
        <v>0201-01 FFDS</v>
      </c>
      <c r="D740" t="s">
        <v>56</v>
      </c>
      <c r="E740" t="s">
        <v>1880</v>
      </c>
      <c r="F740" t="s">
        <v>1811</v>
      </c>
      <c r="G740" s="7">
        <v>930000</v>
      </c>
    </row>
    <row r="741" spans="1:7" x14ac:dyDescent="0.25">
      <c r="A741" t="s">
        <v>1023</v>
      </c>
      <c r="B741" t="s">
        <v>1017</v>
      </c>
      <c r="C741" t="str">
        <f>+_xlfn.XLOOKUP(B741,TablaDatos[COD],TablaDatos[ENTIDAD],"No",0)</f>
        <v>0203-01 IDIGER</v>
      </c>
      <c r="D741" t="s">
        <v>36</v>
      </c>
      <c r="E741" t="s">
        <v>1725</v>
      </c>
      <c r="F741" t="s">
        <v>1726</v>
      </c>
      <c r="G741" s="7">
        <v>19249558</v>
      </c>
    </row>
    <row r="742" spans="1:7" x14ac:dyDescent="0.25">
      <c r="A742" t="s">
        <v>1023</v>
      </c>
      <c r="B742" t="s">
        <v>1017</v>
      </c>
      <c r="C742" t="str">
        <f>+_xlfn.XLOOKUP(B742,TablaDatos[COD],TablaDatos[ENTIDAD],"No",0)</f>
        <v>0203-01 IDIGER</v>
      </c>
      <c r="D742" t="s">
        <v>36</v>
      </c>
      <c r="E742" t="s">
        <v>1830</v>
      </c>
      <c r="F742" t="s">
        <v>1755</v>
      </c>
      <c r="G742" s="7">
        <v>140193236</v>
      </c>
    </row>
    <row r="743" spans="1:7" x14ac:dyDescent="0.25">
      <c r="A743" t="s">
        <v>1024</v>
      </c>
      <c r="B743" t="s">
        <v>1017</v>
      </c>
      <c r="C743" t="str">
        <f>+_xlfn.XLOOKUP(B743,TablaDatos[COD],TablaDatos[ENTIDAD],"No",0)</f>
        <v>0203-01 IDIGER</v>
      </c>
      <c r="D743" t="s">
        <v>38</v>
      </c>
      <c r="E743" t="s">
        <v>1857</v>
      </c>
      <c r="F743" t="s">
        <v>1728</v>
      </c>
      <c r="G743" s="7">
        <v>5000000</v>
      </c>
    </row>
    <row r="744" spans="1:7" x14ac:dyDescent="0.25">
      <c r="A744" t="s">
        <v>1024</v>
      </c>
      <c r="B744" t="s">
        <v>1017</v>
      </c>
      <c r="C744" t="str">
        <f>+_xlfn.XLOOKUP(B744,TablaDatos[COD],TablaDatos[ENTIDAD],"No",0)</f>
        <v>0203-01 IDIGER</v>
      </c>
      <c r="D744" t="s">
        <v>38</v>
      </c>
      <c r="E744" t="s">
        <v>1798</v>
      </c>
      <c r="F744" t="s">
        <v>1734</v>
      </c>
      <c r="G744" s="7">
        <v>93000000</v>
      </c>
    </row>
    <row r="745" spans="1:7" x14ac:dyDescent="0.25">
      <c r="A745" t="s">
        <v>1025</v>
      </c>
      <c r="B745" t="s">
        <v>1017</v>
      </c>
      <c r="C745" t="str">
        <f>+_xlfn.XLOOKUP(B745,TablaDatos[COD],TablaDatos[ENTIDAD],"No",0)</f>
        <v>0203-01 IDIGER</v>
      </c>
      <c r="D745" t="s">
        <v>40</v>
      </c>
      <c r="E745" t="s">
        <v>1845</v>
      </c>
      <c r="F745" t="s">
        <v>1781</v>
      </c>
      <c r="G745" s="7">
        <v>0</v>
      </c>
    </row>
    <row r="746" spans="1:7" x14ac:dyDescent="0.25">
      <c r="A746" t="s">
        <v>1026</v>
      </c>
      <c r="B746" t="s">
        <v>1017</v>
      </c>
      <c r="C746" t="str">
        <f>+_xlfn.XLOOKUP(B746,TablaDatos[COD],TablaDatos[ENTIDAD],"No",0)</f>
        <v>0203-01 IDIGER</v>
      </c>
      <c r="D746" t="s">
        <v>42</v>
      </c>
      <c r="E746" t="s">
        <v>1850</v>
      </c>
      <c r="F746" t="s">
        <v>1765</v>
      </c>
      <c r="G746" s="7">
        <v>0</v>
      </c>
    </row>
    <row r="747" spans="1:7" x14ac:dyDescent="0.25">
      <c r="A747" t="s">
        <v>1029</v>
      </c>
      <c r="B747" t="s">
        <v>1017</v>
      </c>
      <c r="C747" t="str">
        <f>+_xlfn.XLOOKUP(B747,TablaDatos[COD],TablaDatos[ENTIDAD],"No",0)</f>
        <v>0203-01 IDIGER</v>
      </c>
      <c r="D747" t="s">
        <v>47</v>
      </c>
      <c r="E747" t="s">
        <v>1840</v>
      </c>
      <c r="F747" t="s">
        <v>1841</v>
      </c>
      <c r="G747" s="7">
        <v>18602402</v>
      </c>
    </row>
    <row r="748" spans="1:7" x14ac:dyDescent="0.25">
      <c r="A748" t="s">
        <v>1029</v>
      </c>
      <c r="B748" t="s">
        <v>1017</v>
      </c>
      <c r="C748" t="str">
        <f>+_xlfn.XLOOKUP(B748,TablaDatos[COD],TablaDatos[ENTIDAD],"No",0)</f>
        <v>0203-01 IDIGER</v>
      </c>
      <c r="D748" t="s">
        <v>47</v>
      </c>
      <c r="E748" t="s">
        <v>1848</v>
      </c>
      <c r="F748" t="s">
        <v>1763</v>
      </c>
      <c r="G748" s="7">
        <v>0</v>
      </c>
    </row>
    <row r="749" spans="1:7" x14ac:dyDescent="0.25">
      <c r="A749" t="s">
        <v>1030</v>
      </c>
      <c r="B749" t="s">
        <v>1017</v>
      </c>
      <c r="C749" t="str">
        <f>+_xlfn.XLOOKUP(B749,TablaDatos[COD],TablaDatos[ENTIDAD],"No",0)</f>
        <v>0203-01 IDIGER</v>
      </c>
      <c r="D749" t="s">
        <v>49</v>
      </c>
      <c r="E749" t="s">
        <v>1786</v>
      </c>
      <c r="F749" t="s">
        <v>1787</v>
      </c>
      <c r="G749" s="7">
        <v>133297360</v>
      </c>
    </row>
    <row r="750" spans="1:7" x14ac:dyDescent="0.25">
      <c r="A750" t="s">
        <v>1030</v>
      </c>
      <c r="B750" t="s">
        <v>1017</v>
      </c>
      <c r="C750" t="str">
        <f>+_xlfn.XLOOKUP(B750,TablaDatos[COD],TablaDatos[ENTIDAD],"No",0)</f>
        <v>0203-01 IDIGER</v>
      </c>
      <c r="D750" t="s">
        <v>49</v>
      </c>
      <c r="E750" t="s">
        <v>1878</v>
      </c>
      <c r="F750" t="s">
        <v>1787</v>
      </c>
      <c r="G750" s="7">
        <v>140986300</v>
      </c>
    </row>
    <row r="751" spans="1:7" x14ac:dyDescent="0.25">
      <c r="A751" t="s">
        <v>1030</v>
      </c>
      <c r="B751" t="s">
        <v>1017</v>
      </c>
      <c r="C751" t="str">
        <f>+_xlfn.XLOOKUP(B751,TablaDatos[COD],TablaDatos[ENTIDAD],"No",0)</f>
        <v>0203-01 IDIGER</v>
      </c>
      <c r="D751" t="s">
        <v>49</v>
      </c>
      <c r="E751" t="s">
        <v>1822</v>
      </c>
      <c r="F751" t="s">
        <v>1750</v>
      </c>
      <c r="G751" s="7">
        <v>0</v>
      </c>
    </row>
    <row r="752" spans="1:7" x14ac:dyDescent="0.25">
      <c r="A752" t="s">
        <v>1031</v>
      </c>
      <c r="B752" t="s">
        <v>1017</v>
      </c>
      <c r="C752" t="str">
        <f>+_xlfn.XLOOKUP(B752,TablaDatos[COD],TablaDatos[ENTIDAD],"No",0)</f>
        <v>0203-01 IDIGER</v>
      </c>
      <c r="D752" t="s">
        <v>51</v>
      </c>
      <c r="E752" t="s">
        <v>1739</v>
      </c>
      <c r="F752" t="s">
        <v>1740</v>
      </c>
      <c r="G752" s="7">
        <v>280914944</v>
      </c>
    </row>
    <row r="753" spans="1:7" x14ac:dyDescent="0.25">
      <c r="A753" t="s">
        <v>1031</v>
      </c>
      <c r="B753" t="s">
        <v>1017</v>
      </c>
      <c r="C753" t="str">
        <f>+_xlfn.XLOOKUP(B753,TablaDatos[COD],TablaDatos[ENTIDAD],"No",0)</f>
        <v>0203-01 IDIGER</v>
      </c>
      <c r="D753" t="s">
        <v>51</v>
      </c>
      <c r="E753" t="s">
        <v>1741</v>
      </c>
      <c r="F753" t="s">
        <v>1742</v>
      </c>
      <c r="G753" s="7">
        <v>24749312</v>
      </c>
    </row>
    <row r="754" spans="1:7" x14ac:dyDescent="0.25">
      <c r="A754" t="s">
        <v>1031</v>
      </c>
      <c r="B754" t="s">
        <v>1017</v>
      </c>
      <c r="C754" t="str">
        <f>+_xlfn.XLOOKUP(B754,TablaDatos[COD],TablaDatos[ENTIDAD],"No",0)</f>
        <v>0203-01 IDIGER</v>
      </c>
      <c r="D754" t="s">
        <v>51</v>
      </c>
      <c r="E754" t="s">
        <v>1743</v>
      </c>
      <c r="F754" t="s">
        <v>1744</v>
      </c>
      <c r="G754" s="7">
        <v>26261088</v>
      </c>
    </row>
    <row r="755" spans="1:7" x14ac:dyDescent="0.25">
      <c r="A755" t="s">
        <v>1031</v>
      </c>
      <c r="B755" t="s">
        <v>1017</v>
      </c>
      <c r="C755" t="str">
        <f>+_xlfn.XLOOKUP(B755,TablaDatos[COD],TablaDatos[ENTIDAD],"No",0)</f>
        <v>0203-01 IDIGER</v>
      </c>
      <c r="D755" t="s">
        <v>51</v>
      </c>
      <c r="E755" t="s">
        <v>1745</v>
      </c>
      <c r="F755" t="s">
        <v>1746</v>
      </c>
      <c r="G755" s="7">
        <v>6566781</v>
      </c>
    </row>
    <row r="756" spans="1:7" x14ac:dyDescent="0.25">
      <c r="A756" t="s">
        <v>1035</v>
      </c>
      <c r="B756" t="s">
        <v>1017</v>
      </c>
      <c r="C756" t="str">
        <f>+_xlfn.XLOOKUP(B756,TablaDatos[COD],TablaDatos[ENTIDAD],"No",0)</f>
        <v>0203-01 IDIGER</v>
      </c>
      <c r="D756" t="s">
        <v>58</v>
      </c>
      <c r="E756" t="s">
        <v>1770</v>
      </c>
      <c r="F756" t="s">
        <v>1771</v>
      </c>
      <c r="G756" s="7">
        <v>85435388</v>
      </c>
    </row>
    <row r="757" spans="1:7" x14ac:dyDescent="0.25">
      <c r="A757" t="s">
        <v>1033</v>
      </c>
      <c r="B757" t="s">
        <v>1017</v>
      </c>
      <c r="C757" t="str">
        <f>+_xlfn.XLOOKUP(B757,TablaDatos[COD],TablaDatos[ENTIDAD],"No",0)</f>
        <v>0203-01 IDIGER</v>
      </c>
      <c r="D757" t="s">
        <v>54</v>
      </c>
      <c r="E757" t="s">
        <v>1772</v>
      </c>
      <c r="F757" t="s">
        <v>1773</v>
      </c>
      <c r="G757" s="7">
        <v>518847426</v>
      </c>
    </row>
    <row r="758" spans="1:7" x14ac:dyDescent="0.25">
      <c r="A758" t="s">
        <v>1039</v>
      </c>
      <c r="B758" t="s">
        <v>1037</v>
      </c>
      <c r="C758" t="str">
        <f>+_xlfn.XLOOKUP(B758,TablaDatos[COD],TablaDatos[ENTIDAD],"No",0)</f>
        <v>0204-01 IDU</v>
      </c>
      <c r="D758" t="s">
        <v>28</v>
      </c>
      <c r="E758" t="s">
        <v>1776</v>
      </c>
      <c r="F758" t="s">
        <v>1777</v>
      </c>
      <c r="G758" s="7">
        <v>230110000</v>
      </c>
    </row>
    <row r="759" spans="1:7" x14ac:dyDescent="0.25">
      <c r="A759" t="s">
        <v>1043</v>
      </c>
      <c r="B759" t="s">
        <v>1037</v>
      </c>
      <c r="C759" t="str">
        <f>+_xlfn.XLOOKUP(B759,TablaDatos[COD],TablaDatos[ENTIDAD],"No",0)</f>
        <v>0204-01 IDU</v>
      </c>
      <c r="D759" t="s">
        <v>36</v>
      </c>
      <c r="E759" t="s">
        <v>1725</v>
      </c>
      <c r="F759" t="s">
        <v>1726</v>
      </c>
      <c r="G759" s="7">
        <v>776653</v>
      </c>
    </row>
    <row r="760" spans="1:7" x14ac:dyDescent="0.25">
      <c r="A760" t="s">
        <v>1043</v>
      </c>
      <c r="B760" t="s">
        <v>1037</v>
      </c>
      <c r="C760" t="str">
        <f>+_xlfn.XLOOKUP(B760,TablaDatos[COD],TablaDatos[ENTIDAD],"No",0)</f>
        <v>0204-01 IDU</v>
      </c>
      <c r="D760" t="s">
        <v>36</v>
      </c>
      <c r="E760" t="s">
        <v>1828</v>
      </c>
      <c r="F760" t="s">
        <v>1829</v>
      </c>
      <c r="G760" s="7">
        <v>6489547</v>
      </c>
    </row>
    <row r="761" spans="1:7" x14ac:dyDescent="0.25">
      <c r="A761" t="s">
        <v>1043</v>
      </c>
      <c r="B761" t="s">
        <v>1037</v>
      </c>
      <c r="C761" t="str">
        <f>+_xlfn.XLOOKUP(B761,TablaDatos[COD],TablaDatos[ENTIDAD],"No",0)</f>
        <v>0204-01 IDU</v>
      </c>
      <c r="D761" t="s">
        <v>36</v>
      </c>
      <c r="E761" t="s">
        <v>1837</v>
      </c>
      <c r="F761" t="s">
        <v>1838</v>
      </c>
      <c r="G761" s="7">
        <v>0</v>
      </c>
    </row>
    <row r="762" spans="1:7" x14ac:dyDescent="0.25">
      <c r="A762" t="s">
        <v>1044</v>
      </c>
      <c r="B762" t="s">
        <v>1037</v>
      </c>
      <c r="C762" t="str">
        <f>+_xlfn.XLOOKUP(B762,TablaDatos[COD],TablaDatos[ENTIDAD],"No",0)</f>
        <v>0204-01 IDU</v>
      </c>
      <c r="D762" t="s">
        <v>38</v>
      </c>
      <c r="E762" t="s">
        <v>1727</v>
      </c>
      <c r="F762" t="s">
        <v>1728</v>
      </c>
      <c r="G762" s="7">
        <v>372105000</v>
      </c>
    </row>
    <row r="763" spans="1:7" x14ac:dyDescent="0.25">
      <c r="A763" t="s">
        <v>1044</v>
      </c>
      <c r="B763" t="s">
        <v>1037</v>
      </c>
      <c r="C763" t="str">
        <f>+_xlfn.XLOOKUP(B763,TablaDatos[COD],TablaDatos[ENTIDAD],"No",0)</f>
        <v>0204-01 IDU</v>
      </c>
      <c r="D763" t="s">
        <v>38</v>
      </c>
      <c r="E763" t="s">
        <v>1729</v>
      </c>
      <c r="F763" t="s">
        <v>1730</v>
      </c>
      <c r="G763" s="7">
        <v>4526000</v>
      </c>
    </row>
    <row r="764" spans="1:7" x14ac:dyDescent="0.25">
      <c r="A764" t="s">
        <v>1044</v>
      </c>
      <c r="B764" t="s">
        <v>1037</v>
      </c>
      <c r="C764" t="str">
        <f>+_xlfn.XLOOKUP(B764,TablaDatos[COD],TablaDatos[ENTIDAD],"No",0)</f>
        <v>0204-01 IDU</v>
      </c>
      <c r="D764" t="s">
        <v>38</v>
      </c>
      <c r="E764" t="s">
        <v>1756</v>
      </c>
      <c r="F764" t="s">
        <v>1757</v>
      </c>
      <c r="G764" s="7">
        <v>8000000</v>
      </c>
    </row>
    <row r="765" spans="1:7" x14ac:dyDescent="0.25">
      <c r="A765" t="s">
        <v>1044</v>
      </c>
      <c r="B765" t="s">
        <v>1037</v>
      </c>
      <c r="C765" t="str">
        <f>+_xlfn.XLOOKUP(B765,TablaDatos[COD],TablaDatos[ENTIDAD],"No",0)</f>
        <v>0204-01 IDU</v>
      </c>
      <c r="D765" t="s">
        <v>38</v>
      </c>
      <c r="E765" t="s">
        <v>1818</v>
      </c>
      <c r="F765" t="s">
        <v>1797</v>
      </c>
      <c r="G765" s="7">
        <v>672963500</v>
      </c>
    </row>
    <row r="766" spans="1:7" x14ac:dyDescent="0.25">
      <c r="A766" t="s">
        <v>1044</v>
      </c>
      <c r="B766" t="s">
        <v>1037</v>
      </c>
      <c r="C766" t="str">
        <f>+_xlfn.XLOOKUP(B766,TablaDatos[COD],TablaDatos[ENTIDAD],"No",0)</f>
        <v>0204-01 IDU</v>
      </c>
      <c r="D766" t="s">
        <v>38</v>
      </c>
      <c r="E766" t="s">
        <v>1733</v>
      </c>
      <c r="F766" t="s">
        <v>1734</v>
      </c>
      <c r="G766" s="7">
        <v>114554392</v>
      </c>
    </row>
    <row r="767" spans="1:7" x14ac:dyDescent="0.25">
      <c r="A767" t="s">
        <v>1044</v>
      </c>
      <c r="B767" t="s">
        <v>1037</v>
      </c>
      <c r="C767" t="str">
        <f>+_xlfn.XLOOKUP(B767,TablaDatos[COD],TablaDatos[ENTIDAD],"No",0)</f>
        <v>0204-01 IDU</v>
      </c>
      <c r="D767" t="s">
        <v>38</v>
      </c>
      <c r="E767" t="s">
        <v>1819</v>
      </c>
      <c r="F767" t="s">
        <v>1732</v>
      </c>
      <c r="G767" s="7">
        <v>56788615</v>
      </c>
    </row>
    <row r="768" spans="1:7" x14ac:dyDescent="0.25">
      <c r="A768" t="s">
        <v>1046</v>
      </c>
      <c r="B768" t="s">
        <v>1037</v>
      </c>
      <c r="C768" t="str">
        <f>+_xlfn.XLOOKUP(B768,TablaDatos[COD],TablaDatos[ENTIDAD],"No",0)</f>
        <v>0204-01 IDU</v>
      </c>
      <c r="D768" t="s">
        <v>42</v>
      </c>
      <c r="E768" t="s">
        <v>1735</v>
      </c>
      <c r="F768" t="s">
        <v>1736</v>
      </c>
      <c r="G768" s="7">
        <v>0</v>
      </c>
    </row>
    <row r="769" spans="1:7" x14ac:dyDescent="0.25">
      <c r="A769" t="s">
        <v>1046</v>
      </c>
      <c r="B769" t="s">
        <v>1037</v>
      </c>
      <c r="C769" t="str">
        <f>+_xlfn.XLOOKUP(B769,TablaDatos[COD],TablaDatos[ENTIDAD],"No",0)</f>
        <v>0204-01 IDU</v>
      </c>
      <c r="D769" t="s">
        <v>42</v>
      </c>
      <c r="E769" t="s">
        <v>1737</v>
      </c>
      <c r="F769" t="s">
        <v>1738</v>
      </c>
      <c r="G769" s="7">
        <v>60400000</v>
      </c>
    </row>
    <row r="770" spans="1:7" x14ac:dyDescent="0.25">
      <c r="A770" t="s">
        <v>1046</v>
      </c>
      <c r="B770" t="s">
        <v>1037</v>
      </c>
      <c r="C770" t="str">
        <f>+_xlfn.XLOOKUP(B770,TablaDatos[COD],TablaDatos[ENTIDAD],"No",0)</f>
        <v>0204-01 IDU</v>
      </c>
      <c r="D770" t="s">
        <v>42</v>
      </c>
      <c r="E770" t="s">
        <v>1760</v>
      </c>
      <c r="F770" t="s">
        <v>1761</v>
      </c>
      <c r="G770" s="7">
        <v>0</v>
      </c>
    </row>
    <row r="771" spans="1:7" x14ac:dyDescent="0.25">
      <c r="A771" t="s">
        <v>1050</v>
      </c>
      <c r="B771" t="s">
        <v>1037</v>
      </c>
      <c r="C771" t="str">
        <f>+_xlfn.XLOOKUP(B771,TablaDatos[COD],TablaDatos[ENTIDAD],"No",0)</f>
        <v>0204-01 IDU</v>
      </c>
      <c r="D771" t="s">
        <v>49</v>
      </c>
      <c r="E771" t="s">
        <v>1749</v>
      </c>
      <c r="F771" t="s">
        <v>1750</v>
      </c>
      <c r="G771" s="7">
        <v>20726126</v>
      </c>
    </row>
    <row r="772" spans="1:7" x14ac:dyDescent="0.25">
      <c r="A772" t="s">
        <v>1051</v>
      </c>
      <c r="B772" t="s">
        <v>1037</v>
      </c>
      <c r="C772" t="str">
        <f>+_xlfn.XLOOKUP(B772,TablaDatos[COD],TablaDatos[ENTIDAD],"No",0)</f>
        <v>0204-01 IDU</v>
      </c>
      <c r="D772" t="s">
        <v>51</v>
      </c>
      <c r="E772" t="s">
        <v>1739</v>
      </c>
      <c r="F772" t="s">
        <v>1740</v>
      </c>
      <c r="G772" s="7">
        <v>468046593</v>
      </c>
    </row>
    <row r="773" spans="1:7" x14ac:dyDescent="0.25">
      <c r="A773" t="s">
        <v>1051</v>
      </c>
      <c r="B773" t="s">
        <v>1037</v>
      </c>
      <c r="C773" t="str">
        <f>+_xlfn.XLOOKUP(B773,TablaDatos[COD],TablaDatos[ENTIDAD],"No",0)</f>
        <v>0204-01 IDU</v>
      </c>
      <c r="D773" t="s">
        <v>51</v>
      </c>
      <c r="E773" t="s">
        <v>1741</v>
      </c>
      <c r="F773" t="s">
        <v>1742</v>
      </c>
      <c r="G773" s="7">
        <v>68576310</v>
      </c>
    </row>
    <row r="774" spans="1:7" x14ac:dyDescent="0.25">
      <c r="A774" t="s">
        <v>1051</v>
      </c>
      <c r="B774" t="s">
        <v>1037</v>
      </c>
      <c r="C774" t="str">
        <f>+_xlfn.XLOOKUP(B774,TablaDatos[COD],TablaDatos[ENTIDAD],"No",0)</f>
        <v>0204-01 IDU</v>
      </c>
      <c r="D774" t="s">
        <v>51</v>
      </c>
      <c r="E774" t="s">
        <v>1745</v>
      </c>
      <c r="F774" t="s">
        <v>1746</v>
      </c>
      <c r="G774" s="7">
        <v>10936810</v>
      </c>
    </row>
    <row r="775" spans="1:7" x14ac:dyDescent="0.25">
      <c r="A775" t="s">
        <v>1054</v>
      </c>
      <c r="B775" t="s">
        <v>1037</v>
      </c>
      <c r="C775" t="str">
        <f>+_xlfn.XLOOKUP(B775,TablaDatos[COD],TablaDatos[ENTIDAD],"No",0)</f>
        <v>0204-01 IDU</v>
      </c>
      <c r="D775" t="s">
        <v>56</v>
      </c>
      <c r="E775" t="s">
        <v>1790</v>
      </c>
      <c r="F775" t="s">
        <v>1791</v>
      </c>
      <c r="G775" s="7">
        <v>20173840</v>
      </c>
    </row>
    <row r="776" spans="1:7" x14ac:dyDescent="0.25">
      <c r="A776" t="s">
        <v>1055</v>
      </c>
      <c r="B776" t="s">
        <v>1037</v>
      </c>
      <c r="C776" t="str">
        <f>+_xlfn.XLOOKUP(B776,TablaDatos[COD],TablaDatos[ENTIDAD],"No",0)</f>
        <v>0204-01 IDU</v>
      </c>
      <c r="D776" t="s">
        <v>58</v>
      </c>
      <c r="E776" t="s">
        <v>1770</v>
      </c>
      <c r="F776" t="s">
        <v>1771</v>
      </c>
      <c r="G776" s="7">
        <v>294419059</v>
      </c>
    </row>
    <row r="777" spans="1:7" x14ac:dyDescent="0.25">
      <c r="A777" t="s">
        <v>1053</v>
      </c>
      <c r="B777" t="s">
        <v>1037</v>
      </c>
      <c r="C777" t="str">
        <f>+_xlfn.XLOOKUP(B777,TablaDatos[COD],TablaDatos[ENTIDAD],"No",0)</f>
        <v>0204-01 IDU</v>
      </c>
      <c r="D777" t="s">
        <v>54</v>
      </c>
      <c r="E777" t="s">
        <v>1772</v>
      </c>
      <c r="F777" t="s">
        <v>1773</v>
      </c>
      <c r="G777" s="7">
        <v>657991808</v>
      </c>
    </row>
    <row r="778" spans="1:7" x14ac:dyDescent="0.25">
      <c r="A778" t="s">
        <v>1059</v>
      </c>
      <c r="B778" t="s">
        <v>1057</v>
      </c>
      <c r="C778" t="str">
        <f>+_xlfn.XLOOKUP(B778,TablaDatos[COD],TablaDatos[ENTIDAD],"No",0)</f>
        <v>0206-01 FONCEP</v>
      </c>
      <c r="D778" t="s">
        <v>28</v>
      </c>
      <c r="E778" t="s">
        <v>1776</v>
      </c>
      <c r="F778" t="s">
        <v>1777</v>
      </c>
      <c r="G778" s="7">
        <v>112386500</v>
      </c>
    </row>
    <row r="779" spans="1:7" x14ac:dyDescent="0.25">
      <c r="A779" t="s">
        <v>1060</v>
      </c>
      <c r="B779" t="s">
        <v>1057</v>
      </c>
      <c r="C779" t="str">
        <f>+_xlfn.XLOOKUP(B779,TablaDatos[COD],TablaDatos[ENTIDAD],"No",0)</f>
        <v>0206-01 FONCEP</v>
      </c>
      <c r="D779" t="s">
        <v>30</v>
      </c>
      <c r="E779" t="s">
        <v>1792</v>
      </c>
      <c r="F779" t="s">
        <v>1793</v>
      </c>
      <c r="G779" s="7">
        <v>36723498</v>
      </c>
    </row>
    <row r="780" spans="1:7" x14ac:dyDescent="0.25">
      <c r="A780" t="s">
        <v>1061</v>
      </c>
      <c r="B780" t="s">
        <v>1057</v>
      </c>
      <c r="C780" t="str">
        <f>+_xlfn.XLOOKUP(B780,TablaDatos[COD],TablaDatos[ENTIDAD],"No",0)</f>
        <v>0206-01 FONCEP</v>
      </c>
      <c r="D780" t="s">
        <v>32</v>
      </c>
      <c r="E780" t="s">
        <v>1795</v>
      </c>
      <c r="F780" t="s">
        <v>1767</v>
      </c>
      <c r="G780" s="7">
        <v>18785728</v>
      </c>
    </row>
    <row r="781" spans="1:7" x14ac:dyDescent="0.25">
      <c r="A781" t="s">
        <v>1063</v>
      </c>
      <c r="B781" t="s">
        <v>1057</v>
      </c>
      <c r="C781" t="str">
        <f>+_xlfn.XLOOKUP(B781,TablaDatos[COD],TablaDatos[ENTIDAD],"No",0)</f>
        <v>0206-01 FONCEP</v>
      </c>
      <c r="D781" t="s">
        <v>36</v>
      </c>
      <c r="E781" t="s">
        <v>1725</v>
      </c>
      <c r="F781" t="s">
        <v>1726</v>
      </c>
      <c r="G781" s="7">
        <v>12635306</v>
      </c>
    </row>
    <row r="782" spans="1:7" x14ac:dyDescent="0.25">
      <c r="A782" t="s">
        <v>1064</v>
      </c>
      <c r="B782" t="s">
        <v>1057</v>
      </c>
      <c r="C782" t="str">
        <f>+_xlfn.XLOOKUP(B782,TablaDatos[COD],TablaDatos[ENTIDAD],"No",0)</f>
        <v>0206-01 FONCEP</v>
      </c>
      <c r="D782" t="s">
        <v>38</v>
      </c>
      <c r="E782" t="s">
        <v>1727</v>
      </c>
      <c r="F782" t="s">
        <v>1728</v>
      </c>
      <c r="G782" s="7">
        <v>7621075</v>
      </c>
    </row>
    <row r="783" spans="1:7" x14ac:dyDescent="0.25">
      <c r="A783" t="s">
        <v>1064</v>
      </c>
      <c r="B783" t="s">
        <v>1057</v>
      </c>
      <c r="C783" t="str">
        <f>+_xlfn.XLOOKUP(B783,TablaDatos[COD],TablaDatos[ENTIDAD],"No",0)</f>
        <v>0206-01 FONCEP</v>
      </c>
      <c r="D783" t="s">
        <v>38</v>
      </c>
      <c r="E783" t="s">
        <v>1729</v>
      </c>
      <c r="F783" t="s">
        <v>1730</v>
      </c>
      <c r="G783" s="7">
        <v>3267315</v>
      </c>
    </row>
    <row r="784" spans="1:7" x14ac:dyDescent="0.25">
      <c r="A784" t="s">
        <v>1064</v>
      </c>
      <c r="B784" t="s">
        <v>1057</v>
      </c>
      <c r="C784" t="str">
        <f>+_xlfn.XLOOKUP(B784,TablaDatos[COD],TablaDatos[ENTIDAD],"No",0)</f>
        <v>0206-01 FONCEP</v>
      </c>
      <c r="D784" t="s">
        <v>38</v>
      </c>
      <c r="E784" t="s">
        <v>1756</v>
      </c>
      <c r="F784" t="s">
        <v>1757</v>
      </c>
      <c r="G784" s="7">
        <v>1700000</v>
      </c>
    </row>
    <row r="785" spans="1:7" x14ac:dyDescent="0.25">
      <c r="A785" t="s">
        <v>1064</v>
      </c>
      <c r="B785" t="s">
        <v>1057</v>
      </c>
      <c r="C785" t="str">
        <f>+_xlfn.XLOOKUP(B785,TablaDatos[COD],TablaDatos[ENTIDAD],"No",0)</f>
        <v>0206-01 FONCEP</v>
      </c>
      <c r="D785" t="s">
        <v>38</v>
      </c>
      <c r="E785" t="s">
        <v>1881</v>
      </c>
      <c r="F785" t="s">
        <v>1882</v>
      </c>
      <c r="G785" s="7">
        <v>2000000</v>
      </c>
    </row>
    <row r="786" spans="1:7" x14ac:dyDescent="0.25">
      <c r="A786" t="s">
        <v>1064</v>
      </c>
      <c r="B786" t="s">
        <v>1057</v>
      </c>
      <c r="C786" t="str">
        <f>+_xlfn.XLOOKUP(B786,TablaDatos[COD],TablaDatos[ENTIDAD],"No",0)</f>
        <v>0206-01 FONCEP</v>
      </c>
      <c r="D786" t="s">
        <v>38</v>
      </c>
      <c r="E786" t="s">
        <v>1818</v>
      </c>
      <c r="F786" t="s">
        <v>1797</v>
      </c>
      <c r="G786" s="7">
        <v>288000</v>
      </c>
    </row>
    <row r="787" spans="1:7" x14ac:dyDescent="0.25">
      <c r="A787" t="s">
        <v>1064</v>
      </c>
      <c r="B787" t="s">
        <v>1057</v>
      </c>
      <c r="C787" t="str">
        <f>+_xlfn.XLOOKUP(B787,TablaDatos[COD],TablaDatos[ENTIDAD],"No",0)</f>
        <v>0206-01 FONCEP</v>
      </c>
      <c r="D787" t="s">
        <v>38</v>
      </c>
      <c r="E787" t="s">
        <v>1733</v>
      </c>
      <c r="F787" t="s">
        <v>1734</v>
      </c>
      <c r="G787" s="7">
        <v>9580176</v>
      </c>
    </row>
    <row r="788" spans="1:7" x14ac:dyDescent="0.25">
      <c r="A788" t="s">
        <v>1066</v>
      </c>
      <c r="B788" t="s">
        <v>1057</v>
      </c>
      <c r="C788" t="str">
        <f>+_xlfn.XLOOKUP(B788,TablaDatos[COD],TablaDatos[ENTIDAD],"No",0)</f>
        <v>0206-01 FONCEP</v>
      </c>
      <c r="D788" t="s">
        <v>42</v>
      </c>
      <c r="E788" t="s">
        <v>1760</v>
      </c>
      <c r="F788" t="s">
        <v>1761</v>
      </c>
      <c r="G788" s="7">
        <v>123000000</v>
      </c>
    </row>
    <row r="789" spans="1:7" x14ac:dyDescent="0.25">
      <c r="A789" t="s">
        <v>1067</v>
      </c>
      <c r="B789" t="s">
        <v>1057</v>
      </c>
      <c r="C789" t="str">
        <f>+_xlfn.XLOOKUP(B789,TablaDatos[COD],TablaDatos[ENTIDAD],"No",0)</f>
        <v>0206-01 FONCEP</v>
      </c>
      <c r="D789" t="s">
        <v>44</v>
      </c>
      <c r="E789" t="s">
        <v>1782</v>
      </c>
      <c r="F789" t="s">
        <v>1783</v>
      </c>
      <c r="G789" s="7">
        <v>14590664</v>
      </c>
    </row>
    <row r="790" spans="1:7" x14ac:dyDescent="0.25">
      <c r="A790" t="s">
        <v>1069</v>
      </c>
      <c r="B790" t="s">
        <v>1057</v>
      </c>
      <c r="C790" t="str">
        <f>+_xlfn.XLOOKUP(B790,TablaDatos[COD],TablaDatos[ENTIDAD],"No",0)</f>
        <v>0206-01 FONCEP</v>
      </c>
      <c r="D790" t="s">
        <v>47</v>
      </c>
      <c r="E790" t="s">
        <v>1883</v>
      </c>
      <c r="F790" t="s">
        <v>1841</v>
      </c>
      <c r="G790" s="7">
        <v>0</v>
      </c>
    </row>
    <row r="791" spans="1:7" x14ac:dyDescent="0.25">
      <c r="A791" t="s">
        <v>1069</v>
      </c>
      <c r="B791" t="s">
        <v>1057</v>
      </c>
      <c r="C791" t="str">
        <f>+_xlfn.XLOOKUP(B791,TablaDatos[COD],TablaDatos[ENTIDAD],"No",0)</f>
        <v>0206-01 FONCEP</v>
      </c>
      <c r="D791" t="s">
        <v>47</v>
      </c>
      <c r="E791" t="s">
        <v>1762</v>
      </c>
      <c r="F791" t="s">
        <v>1763</v>
      </c>
      <c r="G791" s="7">
        <v>0</v>
      </c>
    </row>
    <row r="792" spans="1:7" x14ac:dyDescent="0.25">
      <c r="A792" t="s">
        <v>1070</v>
      </c>
      <c r="B792" t="s">
        <v>1057</v>
      </c>
      <c r="C792" t="str">
        <f>+_xlfn.XLOOKUP(B792,TablaDatos[COD],TablaDatos[ENTIDAD],"No",0)</f>
        <v>0206-01 FONCEP</v>
      </c>
      <c r="D792" t="s">
        <v>49</v>
      </c>
      <c r="E792" t="s">
        <v>1749</v>
      </c>
      <c r="F792" t="s">
        <v>1750</v>
      </c>
      <c r="G792" s="7">
        <v>0</v>
      </c>
    </row>
    <row r="793" spans="1:7" x14ac:dyDescent="0.25">
      <c r="A793" t="s">
        <v>1071</v>
      </c>
      <c r="B793" t="s">
        <v>1057</v>
      </c>
      <c r="C793" t="str">
        <f>+_xlfn.XLOOKUP(B793,TablaDatos[COD],TablaDatos[ENTIDAD],"No",0)</f>
        <v>0206-01 FONCEP</v>
      </c>
      <c r="D793" t="s">
        <v>51</v>
      </c>
      <c r="E793" t="s">
        <v>1739</v>
      </c>
      <c r="F793" t="s">
        <v>1740</v>
      </c>
      <c r="G793" s="7">
        <v>240276152</v>
      </c>
    </row>
    <row r="794" spans="1:7" x14ac:dyDescent="0.25">
      <c r="A794" t="s">
        <v>1074</v>
      </c>
      <c r="B794" t="s">
        <v>1057</v>
      </c>
      <c r="C794" t="str">
        <f>+_xlfn.XLOOKUP(B794,TablaDatos[COD],TablaDatos[ENTIDAD],"No",0)</f>
        <v>0206-01 FONCEP</v>
      </c>
      <c r="D794" t="s">
        <v>56</v>
      </c>
      <c r="E794" t="s">
        <v>1884</v>
      </c>
      <c r="F794" t="s">
        <v>1868</v>
      </c>
      <c r="G794" s="7">
        <v>3148355</v>
      </c>
    </row>
    <row r="795" spans="1:7" x14ac:dyDescent="0.25">
      <c r="A795" t="s">
        <v>1075</v>
      </c>
      <c r="B795" t="s">
        <v>1057</v>
      </c>
      <c r="C795" t="str">
        <f>+_xlfn.XLOOKUP(B795,TablaDatos[COD],TablaDatos[ENTIDAD],"No",0)</f>
        <v>0206-01 FONCEP</v>
      </c>
      <c r="D795" t="s">
        <v>58</v>
      </c>
      <c r="E795" t="s">
        <v>1770</v>
      </c>
      <c r="F795" t="s">
        <v>1771</v>
      </c>
      <c r="G795" s="7">
        <v>86333696</v>
      </c>
    </row>
    <row r="796" spans="1:7" x14ac:dyDescent="0.25">
      <c r="A796" t="s">
        <v>1073</v>
      </c>
      <c r="B796" t="s">
        <v>1057</v>
      </c>
      <c r="C796" t="str">
        <f>+_xlfn.XLOOKUP(B796,TablaDatos[COD],TablaDatos[ENTIDAD],"No",0)</f>
        <v>0206-01 FONCEP</v>
      </c>
      <c r="D796" t="s">
        <v>54</v>
      </c>
      <c r="E796" t="s">
        <v>1772</v>
      </c>
      <c r="F796" t="s">
        <v>1773</v>
      </c>
      <c r="G796" s="7">
        <v>39576742</v>
      </c>
    </row>
    <row r="797" spans="1:7" x14ac:dyDescent="0.25">
      <c r="A797" t="s">
        <v>1100</v>
      </c>
      <c r="B797" t="s">
        <v>1097</v>
      </c>
      <c r="C797" t="str">
        <f>+_xlfn.XLOOKUP(B797,TablaDatos[COD],TablaDatos[ENTIDAD],"No",0)</f>
        <v>0208-01 CVP</v>
      </c>
      <c r="D797" t="s">
        <v>30</v>
      </c>
      <c r="E797" t="s">
        <v>1792</v>
      </c>
      <c r="F797" t="s">
        <v>1793</v>
      </c>
      <c r="G797" s="7">
        <v>8925000</v>
      </c>
    </row>
    <row r="798" spans="1:7" x14ac:dyDescent="0.25">
      <c r="A798" t="s">
        <v>1103</v>
      </c>
      <c r="B798" t="s">
        <v>1097</v>
      </c>
      <c r="C798" t="str">
        <f>+_xlfn.XLOOKUP(B798,TablaDatos[COD],TablaDatos[ENTIDAD],"No",0)</f>
        <v>0208-01 CVP</v>
      </c>
      <c r="D798" t="s">
        <v>36</v>
      </c>
      <c r="E798" t="s">
        <v>1725</v>
      </c>
      <c r="F798" t="s">
        <v>1726</v>
      </c>
      <c r="G798" s="7">
        <v>70263456</v>
      </c>
    </row>
    <row r="799" spans="1:7" x14ac:dyDescent="0.25">
      <c r="A799" t="s">
        <v>1103</v>
      </c>
      <c r="B799" t="s">
        <v>1097</v>
      </c>
      <c r="C799" t="str">
        <f>+_xlfn.XLOOKUP(B799,TablaDatos[COD],TablaDatos[ENTIDAD],"No",0)</f>
        <v>0208-01 CVP</v>
      </c>
      <c r="D799" t="s">
        <v>36</v>
      </c>
      <c r="E799" t="s">
        <v>1830</v>
      </c>
      <c r="F799" t="s">
        <v>1755</v>
      </c>
      <c r="G799" s="7">
        <v>0</v>
      </c>
    </row>
    <row r="800" spans="1:7" x14ac:dyDescent="0.25">
      <c r="A800" t="s">
        <v>1104</v>
      </c>
      <c r="B800" t="s">
        <v>1097</v>
      </c>
      <c r="C800" t="str">
        <f>+_xlfn.XLOOKUP(B800,TablaDatos[COD],TablaDatos[ENTIDAD],"No",0)</f>
        <v>0208-01 CVP</v>
      </c>
      <c r="D800" t="s">
        <v>38</v>
      </c>
      <c r="E800" t="s">
        <v>1727</v>
      </c>
      <c r="F800" t="s">
        <v>1728</v>
      </c>
      <c r="G800" s="7">
        <v>8000000</v>
      </c>
    </row>
    <row r="801" spans="1:7" x14ac:dyDescent="0.25">
      <c r="A801" t="s">
        <v>1104</v>
      </c>
      <c r="B801" t="s">
        <v>1097</v>
      </c>
      <c r="C801" t="str">
        <f>+_xlfn.XLOOKUP(B801,TablaDatos[COD],TablaDatos[ENTIDAD],"No",0)</f>
        <v>0208-01 CVP</v>
      </c>
      <c r="D801" t="s">
        <v>38</v>
      </c>
      <c r="E801" t="s">
        <v>1731</v>
      </c>
      <c r="F801" t="s">
        <v>1732</v>
      </c>
      <c r="G801" s="7">
        <v>80000</v>
      </c>
    </row>
    <row r="802" spans="1:7" x14ac:dyDescent="0.25">
      <c r="A802" t="s">
        <v>1104</v>
      </c>
      <c r="B802" t="s">
        <v>1097</v>
      </c>
      <c r="C802" t="str">
        <f>+_xlfn.XLOOKUP(B802,TablaDatos[COD],TablaDatos[ENTIDAD],"No",0)</f>
        <v>0208-01 CVP</v>
      </c>
      <c r="D802" t="s">
        <v>38</v>
      </c>
      <c r="E802" t="s">
        <v>1733</v>
      </c>
      <c r="F802" t="s">
        <v>1734</v>
      </c>
      <c r="G802" s="7">
        <v>770600</v>
      </c>
    </row>
    <row r="803" spans="1:7" x14ac:dyDescent="0.25">
      <c r="A803" t="s">
        <v>1104</v>
      </c>
      <c r="B803" t="s">
        <v>1097</v>
      </c>
      <c r="C803" t="str">
        <f>+_xlfn.XLOOKUP(B803,TablaDatos[COD],TablaDatos[ENTIDAD],"No",0)</f>
        <v>0208-01 CVP</v>
      </c>
      <c r="D803" t="s">
        <v>38</v>
      </c>
      <c r="E803" t="s">
        <v>1796</v>
      </c>
      <c r="F803" t="s">
        <v>1797</v>
      </c>
      <c r="G803" s="7">
        <v>598563483</v>
      </c>
    </row>
    <row r="804" spans="1:7" x14ac:dyDescent="0.25">
      <c r="A804" t="s">
        <v>1105</v>
      </c>
      <c r="B804" t="s">
        <v>1097</v>
      </c>
      <c r="C804" t="str">
        <f>+_xlfn.XLOOKUP(B804,TablaDatos[COD],TablaDatos[ENTIDAD],"No",0)</f>
        <v>0208-01 CVP</v>
      </c>
      <c r="D804" t="s">
        <v>40</v>
      </c>
      <c r="E804" t="s">
        <v>1845</v>
      </c>
      <c r="F804" t="s">
        <v>1781</v>
      </c>
      <c r="G804" s="7">
        <v>220879315</v>
      </c>
    </row>
    <row r="805" spans="1:7" x14ac:dyDescent="0.25">
      <c r="A805" t="s">
        <v>1106</v>
      </c>
      <c r="B805" t="s">
        <v>1097</v>
      </c>
      <c r="C805" t="str">
        <f>+_xlfn.XLOOKUP(B805,TablaDatos[COD],TablaDatos[ENTIDAD],"No",0)</f>
        <v>0208-01 CVP</v>
      </c>
      <c r="D805" t="s">
        <v>42</v>
      </c>
      <c r="E805" t="s">
        <v>1760</v>
      </c>
      <c r="F805" t="s">
        <v>1761</v>
      </c>
      <c r="G805" s="7">
        <v>0</v>
      </c>
    </row>
    <row r="806" spans="1:7" x14ac:dyDescent="0.25">
      <c r="A806" t="s">
        <v>1107</v>
      </c>
      <c r="B806" t="s">
        <v>1097</v>
      </c>
      <c r="C806" t="str">
        <f>+_xlfn.XLOOKUP(B806,TablaDatos[COD],TablaDatos[ENTIDAD],"No",0)</f>
        <v>0208-01 CVP</v>
      </c>
      <c r="D806" t="s">
        <v>44</v>
      </c>
      <c r="E806" t="s">
        <v>1821</v>
      </c>
      <c r="F806" t="s">
        <v>1759</v>
      </c>
      <c r="G806" s="7">
        <v>796365333</v>
      </c>
    </row>
    <row r="807" spans="1:7" x14ac:dyDescent="0.25">
      <c r="A807" t="s">
        <v>1109</v>
      </c>
      <c r="B807" t="s">
        <v>1097</v>
      </c>
      <c r="C807" t="str">
        <f>+_xlfn.XLOOKUP(B807,TablaDatos[COD],TablaDatos[ENTIDAD],"No",0)</f>
        <v>0208-01 CVP</v>
      </c>
      <c r="D807" t="s">
        <v>47</v>
      </c>
      <c r="E807" t="s">
        <v>1840</v>
      </c>
      <c r="F807" t="s">
        <v>1841</v>
      </c>
      <c r="G807" s="7">
        <v>807300401</v>
      </c>
    </row>
    <row r="808" spans="1:7" x14ac:dyDescent="0.25">
      <c r="A808" t="s">
        <v>1110</v>
      </c>
      <c r="B808" t="s">
        <v>1097</v>
      </c>
      <c r="C808" t="str">
        <f>+_xlfn.XLOOKUP(B808,TablaDatos[COD],TablaDatos[ENTIDAD],"No",0)</f>
        <v>0208-01 CVP</v>
      </c>
      <c r="D808" t="s">
        <v>49</v>
      </c>
      <c r="E808" t="s">
        <v>1749</v>
      </c>
      <c r="F808" t="s">
        <v>1750</v>
      </c>
      <c r="G808" s="7">
        <v>446650</v>
      </c>
    </row>
    <row r="809" spans="1:7" x14ac:dyDescent="0.25">
      <c r="A809" t="s">
        <v>1110</v>
      </c>
      <c r="B809" t="s">
        <v>1097</v>
      </c>
      <c r="C809" t="str">
        <f>+_xlfn.XLOOKUP(B809,TablaDatos[COD],TablaDatos[ENTIDAD],"No",0)</f>
        <v>0208-01 CVP</v>
      </c>
      <c r="D809" t="s">
        <v>49</v>
      </c>
      <c r="E809" t="s">
        <v>1878</v>
      </c>
      <c r="F809" t="s">
        <v>1787</v>
      </c>
      <c r="G809" s="7">
        <v>1608523625</v>
      </c>
    </row>
    <row r="810" spans="1:7" x14ac:dyDescent="0.25">
      <c r="A810" t="s">
        <v>1110</v>
      </c>
      <c r="B810" t="s">
        <v>1097</v>
      </c>
      <c r="C810" t="str">
        <f>+_xlfn.XLOOKUP(B810,TablaDatos[COD],TablaDatos[ENTIDAD],"No",0)</f>
        <v>0208-01 CVP</v>
      </c>
      <c r="D810" t="s">
        <v>49</v>
      </c>
      <c r="E810" t="s">
        <v>1822</v>
      </c>
      <c r="F810" t="s">
        <v>1750</v>
      </c>
      <c r="G810" s="7">
        <v>287697324</v>
      </c>
    </row>
    <row r="811" spans="1:7" x14ac:dyDescent="0.25">
      <c r="A811" t="s">
        <v>1111</v>
      </c>
      <c r="B811" t="s">
        <v>1097</v>
      </c>
      <c r="C811" t="str">
        <f>+_xlfn.XLOOKUP(B811,TablaDatos[COD],TablaDatos[ENTIDAD],"No",0)</f>
        <v>0208-01 CVP</v>
      </c>
      <c r="D811" t="s">
        <v>51</v>
      </c>
      <c r="E811" t="s">
        <v>1739</v>
      </c>
      <c r="F811" t="s">
        <v>1740</v>
      </c>
      <c r="G811" s="7">
        <v>241733450</v>
      </c>
    </row>
    <row r="812" spans="1:7" x14ac:dyDescent="0.25">
      <c r="A812" t="s">
        <v>1111</v>
      </c>
      <c r="B812" t="s">
        <v>1097</v>
      </c>
      <c r="C812" t="str">
        <f>+_xlfn.XLOOKUP(B812,TablaDatos[COD],TablaDatos[ENTIDAD],"No",0)</f>
        <v>0208-01 CVP</v>
      </c>
      <c r="D812" t="s">
        <v>51</v>
      </c>
      <c r="E812" t="s">
        <v>1741</v>
      </c>
      <c r="F812" t="s">
        <v>1742</v>
      </c>
      <c r="G812" s="7">
        <v>15261360</v>
      </c>
    </row>
    <row r="813" spans="1:7" x14ac:dyDescent="0.25">
      <c r="A813" t="s">
        <v>1111</v>
      </c>
      <c r="B813" t="s">
        <v>1097</v>
      </c>
      <c r="C813" t="str">
        <f>+_xlfn.XLOOKUP(B813,TablaDatos[COD],TablaDatos[ENTIDAD],"No",0)</f>
        <v>0208-01 CVP</v>
      </c>
      <c r="D813" t="s">
        <v>51</v>
      </c>
      <c r="E813" t="s">
        <v>1745</v>
      </c>
      <c r="F813" t="s">
        <v>1746</v>
      </c>
      <c r="G813" s="7">
        <v>11265719</v>
      </c>
    </row>
    <row r="814" spans="1:7" x14ac:dyDescent="0.25">
      <c r="A814" t="s">
        <v>1111</v>
      </c>
      <c r="B814" t="s">
        <v>1097</v>
      </c>
      <c r="C814" t="str">
        <f>+_xlfn.XLOOKUP(B814,TablaDatos[COD],TablaDatos[ENTIDAD],"No",0)</f>
        <v>0208-01 CVP</v>
      </c>
      <c r="D814" t="s">
        <v>51</v>
      </c>
      <c r="E814" t="s">
        <v>1823</v>
      </c>
      <c r="F814" t="s">
        <v>1740</v>
      </c>
      <c r="G814" s="7">
        <v>26238887</v>
      </c>
    </row>
    <row r="815" spans="1:7" x14ac:dyDescent="0.25">
      <c r="A815" t="s">
        <v>1111</v>
      </c>
      <c r="B815" t="s">
        <v>1097</v>
      </c>
      <c r="C815" t="str">
        <f>+_xlfn.XLOOKUP(B815,TablaDatos[COD],TablaDatos[ENTIDAD],"No",0)</f>
        <v>0208-01 CVP</v>
      </c>
      <c r="D815" t="s">
        <v>51</v>
      </c>
      <c r="E815" t="s">
        <v>1860</v>
      </c>
      <c r="F815" t="s">
        <v>1753</v>
      </c>
      <c r="G815" s="7">
        <v>595350</v>
      </c>
    </row>
    <row r="816" spans="1:7" x14ac:dyDescent="0.25">
      <c r="A816" t="s">
        <v>1111</v>
      </c>
      <c r="B816" t="s">
        <v>1097</v>
      </c>
      <c r="C816" t="str">
        <f>+_xlfn.XLOOKUP(B816,TablaDatos[COD],TablaDatos[ENTIDAD],"No",0)</f>
        <v>0208-01 CVP</v>
      </c>
      <c r="D816" t="s">
        <v>51</v>
      </c>
      <c r="E816" t="s">
        <v>1824</v>
      </c>
      <c r="F816" t="s">
        <v>1742</v>
      </c>
      <c r="G816" s="7">
        <v>6783974</v>
      </c>
    </row>
    <row r="817" spans="1:7" x14ac:dyDescent="0.25">
      <c r="A817" t="s">
        <v>1111</v>
      </c>
      <c r="B817" t="s">
        <v>1097</v>
      </c>
      <c r="C817" t="str">
        <f>+_xlfn.XLOOKUP(B817,TablaDatos[COD],TablaDatos[ENTIDAD],"No",0)</f>
        <v>0208-01 CVP</v>
      </c>
      <c r="D817" t="s">
        <v>51</v>
      </c>
      <c r="E817" t="s">
        <v>1826</v>
      </c>
      <c r="F817" t="s">
        <v>1746</v>
      </c>
      <c r="G817" s="7">
        <v>3268344</v>
      </c>
    </row>
    <row r="818" spans="1:7" x14ac:dyDescent="0.25">
      <c r="A818" t="s">
        <v>1114</v>
      </c>
      <c r="B818" t="s">
        <v>1097</v>
      </c>
      <c r="C818" t="str">
        <f>+_xlfn.XLOOKUP(B818,TablaDatos[COD],TablaDatos[ENTIDAD],"No",0)</f>
        <v>0208-01 CVP</v>
      </c>
      <c r="D818" t="s">
        <v>56</v>
      </c>
      <c r="E818" t="s">
        <v>1790</v>
      </c>
      <c r="F818" t="s">
        <v>1791</v>
      </c>
      <c r="G818" s="7">
        <v>18719752</v>
      </c>
    </row>
    <row r="819" spans="1:7" x14ac:dyDescent="0.25">
      <c r="A819" t="s">
        <v>1115</v>
      </c>
      <c r="B819" t="s">
        <v>1097</v>
      </c>
      <c r="C819" t="str">
        <f>+_xlfn.XLOOKUP(B819,TablaDatos[COD],TablaDatos[ENTIDAD],"No",0)</f>
        <v>0208-01 CVP</v>
      </c>
      <c r="D819" t="s">
        <v>58</v>
      </c>
      <c r="E819" t="s">
        <v>1770</v>
      </c>
      <c r="F819" t="s">
        <v>1771</v>
      </c>
      <c r="G819" s="7">
        <v>26353501</v>
      </c>
    </row>
    <row r="820" spans="1:7" x14ac:dyDescent="0.25">
      <c r="A820" t="s">
        <v>1113</v>
      </c>
      <c r="B820" t="s">
        <v>1097</v>
      </c>
      <c r="C820" t="str">
        <f>+_xlfn.XLOOKUP(B820,TablaDatos[COD],TablaDatos[ENTIDAD],"No",0)</f>
        <v>0208-01 CVP</v>
      </c>
      <c r="D820" t="s">
        <v>54</v>
      </c>
      <c r="E820" t="s">
        <v>1772</v>
      </c>
      <c r="F820" t="s">
        <v>1773</v>
      </c>
      <c r="G820" s="7">
        <v>12533852</v>
      </c>
    </row>
    <row r="821" spans="1:7" x14ac:dyDescent="0.25">
      <c r="A821" t="s">
        <v>1116</v>
      </c>
      <c r="B821" t="s">
        <v>1117</v>
      </c>
      <c r="C821" t="str">
        <f>+_xlfn.XLOOKUP(B821,TablaDatos[COD],TablaDatos[ENTIDAD],"No",0)</f>
        <v>0211-01 IDRD</v>
      </c>
      <c r="D821" t="s">
        <v>26</v>
      </c>
      <c r="E821" t="s">
        <v>1774</v>
      </c>
      <c r="F821" t="s">
        <v>1775</v>
      </c>
      <c r="G821" s="7">
        <v>650000</v>
      </c>
    </row>
    <row r="822" spans="1:7" x14ac:dyDescent="0.25">
      <c r="A822" t="s">
        <v>1119</v>
      </c>
      <c r="B822" t="s">
        <v>1117</v>
      </c>
      <c r="C822" t="str">
        <f>+_xlfn.XLOOKUP(B822,TablaDatos[COD],TablaDatos[ENTIDAD],"No",0)</f>
        <v>0211-01 IDRD</v>
      </c>
      <c r="D822" t="s">
        <v>28</v>
      </c>
      <c r="E822" t="s">
        <v>1776</v>
      </c>
      <c r="F822" t="s">
        <v>1777</v>
      </c>
      <c r="G822" s="7">
        <v>166100000</v>
      </c>
    </row>
    <row r="823" spans="1:7" x14ac:dyDescent="0.25">
      <c r="A823" t="s">
        <v>1120</v>
      </c>
      <c r="B823" t="s">
        <v>1117</v>
      </c>
      <c r="C823" t="str">
        <f>+_xlfn.XLOOKUP(B823,TablaDatos[COD],TablaDatos[ENTIDAD],"No",0)</f>
        <v>0211-01 IDRD</v>
      </c>
      <c r="D823" t="s">
        <v>30</v>
      </c>
      <c r="E823" t="s">
        <v>1792</v>
      </c>
      <c r="F823" t="s">
        <v>1793</v>
      </c>
      <c r="G823" s="7">
        <v>39534000</v>
      </c>
    </row>
    <row r="824" spans="1:7" x14ac:dyDescent="0.25">
      <c r="A824" t="s">
        <v>1120</v>
      </c>
      <c r="B824" t="s">
        <v>1117</v>
      </c>
      <c r="C824" t="str">
        <f>+_xlfn.XLOOKUP(B824,TablaDatos[COD],TablaDatos[ENTIDAD],"No",0)</f>
        <v>0211-01 IDRD</v>
      </c>
      <c r="D824" t="s">
        <v>30</v>
      </c>
      <c r="E824" t="s">
        <v>1794</v>
      </c>
      <c r="F824" t="s">
        <v>1793</v>
      </c>
      <c r="G824" s="7">
        <v>17540013</v>
      </c>
    </row>
    <row r="825" spans="1:7" x14ac:dyDescent="0.25">
      <c r="A825" t="s">
        <v>1120</v>
      </c>
      <c r="B825" t="s">
        <v>1117</v>
      </c>
      <c r="C825" t="str">
        <f>+_xlfn.XLOOKUP(B825,TablaDatos[COD],TablaDatos[ENTIDAD],"No",0)</f>
        <v>0211-01 IDRD</v>
      </c>
      <c r="D825" t="s">
        <v>30</v>
      </c>
      <c r="E825" t="s">
        <v>1862</v>
      </c>
      <c r="F825" t="s">
        <v>1816</v>
      </c>
      <c r="G825" s="7">
        <v>19523635340</v>
      </c>
    </row>
    <row r="826" spans="1:7" x14ac:dyDescent="0.25">
      <c r="A826" t="s">
        <v>1123</v>
      </c>
      <c r="B826" t="s">
        <v>1117</v>
      </c>
      <c r="C826" t="str">
        <f>+_xlfn.XLOOKUP(B826,TablaDatos[COD],TablaDatos[ENTIDAD],"No",0)</f>
        <v>0211-01 IDRD</v>
      </c>
      <c r="D826" t="s">
        <v>36</v>
      </c>
      <c r="E826" t="s">
        <v>1837</v>
      </c>
      <c r="F826" t="s">
        <v>1838</v>
      </c>
      <c r="G826" s="7">
        <v>464911073</v>
      </c>
    </row>
    <row r="827" spans="1:7" x14ac:dyDescent="0.25">
      <c r="A827" t="s">
        <v>1123</v>
      </c>
      <c r="B827" t="s">
        <v>1117</v>
      </c>
      <c r="C827" t="str">
        <f>+_xlfn.XLOOKUP(B827,TablaDatos[COD],TablaDatos[ENTIDAD],"No",0)</f>
        <v>0211-01 IDRD</v>
      </c>
      <c r="D827" t="s">
        <v>36</v>
      </c>
      <c r="E827" t="s">
        <v>1849</v>
      </c>
      <c r="F827" t="s">
        <v>1726</v>
      </c>
      <c r="G827" s="7">
        <v>157385180</v>
      </c>
    </row>
    <row r="828" spans="1:7" x14ac:dyDescent="0.25">
      <c r="A828" t="s">
        <v>1124</v>
      </c>
      <c r="B828" t="s">
        <v>1117</v>
      </c>
      <c r="C828" t="str">
        <f>+_xlfn.XLOOKUP(B828,TablaDatos[COD],TablaDatos[ENTIDAD],"No",0)</f>
        <v>0211-01 IDRD</v>
      </c>
      <c r="D828" t="s">
        <v>38</v>
      </c>
      <c r="E828" t="s">
        <v>1727</v>
      </c>
      <c r="F828" t="s">
        <v>1728</v>
      </c>
      <c r="G828" s="7">
        <v>36960000</v>
      </c>
    </row>
    <row r="829" spans="1:7" x14ac:dyDescent="0.25">
      <c r="A829" t="s">
        <v>1124</v>
      </c>
      <c r="B829" t="s">
        <v>1117</v>
      </c>
      <c r="C829" t="str">
        <f>+_xlfn.XLOOKUP(B829,TablaDatos[COD],TablaDatos[ENTIDAD],"No",0)</f>
        <v>0211-01 IDRD</v>
      </c>
      <c r="D829" t="s">
        <v>38</v>
      </c>
      <c r="E829" t="s">
        <v>1731</v>
      </c>
      <c r="F829" t="s">
        <v>1732</v>
      </c>
      <c r="G829" s="7">
        <v>357007065</v>
      </c>
    </row>
    <row r="830" spans="1:7" x14ac:dyDescent="0.25">
      <c r="A830" t="s">
        <v>1124</v>
      </c>
      <c r="B830" t="s">
        <v>1117</v>
      </c>
      <c r="C830" t="str">
        <f>+_xlfn.XLOOKUP(B830,TablaDatos[COD],TablaDatos[ENTIDAD],"No",0)</f>
        <v>0211-01 IDRD</v>
      </c>
      <c r="D830" t="s">
        <v>38</v>
      </c>
      <c r="E830" t="s">
        <v>1819</v>
      </c>
      <c r="F830" t="s">
        <v>1732</v>
      </c>
      <c r="G830" s="7">
        <v>1159451566</v>
      </c>
    </row>
    <row r="831" spans="1:7" x14ac:dyDescent="0.25">
      <c r="A831" t="s">
        <v>1126</v>
      </c>
      <c r="B831" t="s">
        <v>1117</v>
      </c>
      <c r="C831" t="str">
        <f>+_xlfn.XLOOKUP(B831,TablaDatos[COD],TablaDatos[ENTIDAD],"No",0)</f>
        <v>0211-01 IDRD</v>
      </c>
      <c r="D831" t="s">
        <v>42</v>
      </c>
      <c r="E831" t="s">
        <v>1735</v>
      </c>
      <c r="F831" t="s">
        <v>1736</v>
      </c>
      <c r="G831" s="7">
        <v>5000000</v>
      </c>
    </row>
    <row r="832" spans="1:7" x14ac:dyDescent="0.25">
      <c r="A832" t="s">
        <v>1126</v>
      </c>
      <c r="B832" t="s">
        <v>1117</v>
      </c>
      <c r="C832" t="str">
        <f>+_xlfn.XLOOKUP(B832,TablaDatos[COD],TablaDatos[ENTIDAD],"No",0)</f>
        <v>0211-01 IDRD</v>
      </c>
      <c r="D832" t="s">
        <v>42</v>
      </c>
      <c r="E832" t="s">
        <v>1885</v>
      </c>
      <c r="F832" t="s">
        <v>1736</v>
      </c>
      <c r="G832" s="7">
        <v>6480000</v>
      </c>
    </row>
    <row r="833" spans="1:7" x14ac:dyDescent="0.25">
      <c r="A833" t="s">
        <v>1127</v>
      </c>
      <c r="B833" t="s">
        <v>1117</v>
      </c>
      <c r="C833" t="str">
        <f>+_xlfn.XLOOKUP(B833,TablaDatos[COD],TablaDatos[ENTIDAD],"No",0)</f>
        <v>0211-01 IDRD</v>
      </c>
      <c r="D833" t="s">
        <v>44</v>
      </c>
      <c r="E833" t="s">
        <v>1801</v>
      </c>
      <c r="F833" t="s">
        <v>1802</v>
      </c>
      <c r="G833" s="7">
        <v>0</v>
      </c>
    </row>
    <row r="834" spans="1:7" x14ac:dyDescent="0.25">
      <c r="A834" t="s">
        <v>1127</v>
      </c>
      <c r="B834" t="s">
        <v>1117</v>
      </c>
      <c r="C834" t="str">
        <f>+_xlfn.XLOOKUP(B834,TablaDatos[COD],TablaDatos[ENTIDAD],"No",0)</f>
        <v>0211-01 IDRD</v>
      </c>
      <c r="D834" t="s">
        <v>44</v>
      </c>
      <c r="E834" t="s">
        <v>1821</v>
      </c>
      <c r="F834" t="s">
        <v>1759</v>
      </c>
      <c r="G834" s="7">
        <v>2417096471</v>
      </c>
    </row>
    <row r="835" spans="1:7" x14ac:dyDescent="0.25">
      <c r="A835" t="s">
        <v>1129</v>
      </c>
      <c r="B835" t="s">
        <v>1117</v>
      </c>
      <c r="C835" t="str">
        <f>+_xlfn.XLOOKUP(B835,TablaDatos[COD],TablaDatos[ENTIDAD],"No",0)</f>
        <v>0211-01 IDRD</v>
      </c>
      <c r="D835" t="s">
        <v>47</v>
      </c>
      <c r="E835" t="s">
        <v>1840</v>
      </c>
      <c r="F835" t="s">
        <v>1841</v>
      </c>
      <c r="G835" s="7">
        <v>13230272500</v>
      </c>
    </row>
    <row r="836" spans="1:7" x14ac:dyDescent="0.25">
      <c r="A836" t="s">
        <v>1130</v>
      </c>
      <c r="B836" t="s">
        <v>1117</v>
      </c>
      <c r="C836" t="str">
        <f>+_xlfn.XLOOKUP(B836,TablaDatos[COD],TablaDatos[ENTIDAD],"No",0)</f>
        <v>0211-01 IDRD</v>
      </c>
      <c r="D836" t="s">
        <v>49</v>
      </c>
      <c r="E836" t="s">
        <v>1749</v>
      </c>
      <c r="F836" t="s">
        <v>1750</v>
      </c>
      <c r="G836" s="7">
        <v>2616705</v>
      </c>
    </row>
    <row r="837" spans="1:7" x14ac:dyDescent="0.25">
      <c r="A837" t="s">
        <v>1131</v>
      </c>
      <c r="B837" t="s">
        <v>1117</v>
      </c>
      <c r="C837" t="str">
        <f>+_xlfn.XLOOKUP(B837,TablaDatos[COD],TablaDatos[ENTIDAD],"No",0)</f>
        <v>0211-01 IDRD</v>
      </c>
      <c r="D837" t="s">
        <v>51</v>
      </c>
      <c r="E837" t="s">
        <v>1739</v>
      </c>
      <c r="F837" t="s">
        <v>1740</v>
      </c>
      <c r="G837" s="7">
        <v>362954727</v>
      </c>
    </row>
    <row r="838" spans="1:7" x14ac:dyDescent="0.25">
      <c r="A838" t="s">
        <v>1131</v>
      </c>
      <c r="B838" t="s">
        <v>1117</v>
      </c>
      <c r="C838" t="str">
        <f>+_xlfn.XLOOKUP(B838,TablaDatos[COD],TablaDatos[ENTIDAD],"No",0)</f>
        <v>0211-01 IDRD</v>
      </c>
      <c r="D838" t="s">
        <v>51</v>
      </c>
      <c r="E838" t="s">
        <v>1741</v>
      </c>
      <c r="F838" t="s">
        <v>1742</v>
      </c>
      <c r="G838" s="7">
        <v>40460835</v>
      </c>
    </row>
    <row r="839" spans="1:7" x14ac:dyDescent="0.25">
      <c r="A839" t="s">
        <v>1131</v>
      </c>
      <c r="B839" t="s">
        <v>1117</v>
      </c>
      <c r="C839" t="str">
        <f>+_xlfn.XLOOKUP(B839,TablaDatos[COD],TablaDatos[ENTIDAD],"No",0)</f>
        <v>0211-01 IDRD</v>
      </c>
      <c r="D839" t="s">
        <v>51</v>
      </c>
      <c r="E839" t="s">
        <v>1745</v>
      </c>
      <c r="F839" t="s">
        <v>1746</v>
      </c>
      <c r="G839" s="7">
        <v>41344304</v>
      </c>
    </row>
    <row r="840" spans="1:7" x14ac:dyDescent="0.25">
      <c r="A840" t="s">
        <v>1131</v>
      </c>
      <c r="B840" t="s">
        <v>1117</v>
      </c>
      <c r="C840" t="str">
        <f>+_xlfn.XLOOKUP(B840,TablaDatos[COD],TablaDatos[ENTIDAD],"No",0)</f>
        <v>0211-01 IDRD</v>
      </c>
      <c r="D840" t="s">
        <v>51</v>
      </c>
      <c r="E840" t="s">
        <v>1823</v>
      </c>
      <c r="F840" t="s">
        <v>1740</v>
      </c>
      <c r="G840" s="7">
        <v>9498010352</v>
      </c>
    </row>
    <row r="841" spans="1:7" x14ac:dyDescent="0.25">
      <c r="A841" t="s">
        <v>1131</v>
      </c>
      <c r="B841" t="s">
        <v>1117</v>
      </c>
      <c r="C841" t="str">
        <f>+_xlfn.XLOOKUP(B841,TablaDatos[COD],TablaDatos[ENTIDAD],"No",0)</f>
        <v>0211-01 IDRD</v>
      </c>
      <c r="D841" t="s">
        <v>51</v>
      </c>
      <c r="E841" t="s">
        <v>1860</v>
      </c>
      <c r="F841" t="s">
        <v>1753</v>
      </c>
      <c r="G841" s="7">
        <v>8861444280</v>
      </c>
    </row>
    <row r="842" spans="1:7" x14ac:dyDescent="0.25">
      <c r="A842" t="s">
        <v>1131</v>
      </c>
      <c r="B842" t="s">
        <v>1117</v>
      </c>
      <c r="C842" t="str">
        <f>+_xlfn.XLOOKUP(B842,TablaDatos[COD],TablaDatos[ENTIDAD],"No",0)</f>
        <v>0211-01 IDRD</v>
      </c>
      <c r="D842" t="s">
        <v>51</v>
      </c>
      <c r="E842" t="s">
        <v>1824</v>
      </c>
      <c r="F842" t="s">
        <v>1742</v>
      </c>
      <c r="G842" s="7">
        <v>3073513598</v>
      </c>
    </row>
    <row r="843" spans="1:7" x14ac:dyDescent="0.25">
      <c r="A843" t="s">
        <v>1131</v>
      </c>
      <c r="B843" t="s">
        <v>1117</v>
      </c>
      <c r="C843" t="str">
        <f>+_xlfn.XLOOKUP(B843,TablaDatos[COD],TablaDatos[ENTIDAD],"No",0)</f>
        <v>0211-01 IDRD</v>
      </c>
      <c r="D843" t="s">
        <v>51</v>
      </c>
      <c r="E843" t="s">
        <v>1826</v>
      </c>
      <c r="F843" t="s">
        <v>1746</v>
      </c>
      <c r="G843" s="7">
        <v>1298058200</v>
      </c>
    </row>
    <row r="844" spans="1:7" x14ac:dyDescent="0.25">
      <c r="A844" t="s">
        <v>1134</v>
      </c>
      <c r="B844" t="s">
        <v>1117</v>
      </c>
      <c r="C844" t="str">
        <f>+_xlfn.XLOOKUP(B844,TablaDatos[COD],TablaDatos[ENTIDAD],"No",0)</f>
        <v>0211-01 IDRD</v>
      </c>
      <c r="D844" t="s">
        <v>56</v>
      </c>
      <c r="E844" t="s">
        <v>1790</v>
      </c>
      <c r="F844" t="s">
        <v>1791</v>
      </c>
      <c r="G844" s="7">
        <v>8755663</v>
      </c>
    </row>
    <row r="845" spans="1:7" x14ac:dyDescent="0.25">
      <c r="A845" t="s">
        <v>1134</v>
      </c>
      <c r="B845" t="s">
        <v>1117</v>
      </c>
      <c r="C845" t="str">
        <f>+_xlfn.XLOOKUP(B845,TablaDatos[COD],TablaDatos[ENTIDAD],"No",0)</f>
        <v>0211-01 IDRD</v>
      </c>
      <c r="D845" t="s">
        <v>56</v>
      </c>
      <c r="E845" t="s">
        <v>1812</v>
      </c>
      <c r="F845" t="s">
        <v>1809</v>
      </c>
      <c r="G845" s="7">
        <v>7710465017</v>
      </c>
    </row>
    <row r="846" spans="1:7" x14ac:dyDescent="0.25">
      <c r="A846" t="s">
        <v>1135</v>
      </c>
      <c r="B846" t="s">
        <v>1117</v>
      </c>
      <c r="C846" t="str">
        <f>+_xlfn.XLOOKUP(B846,TablaDatos[COD],TablaDatos[ENTIDAD],"No",0)</f>
        <v>0211-01 IDRD</v>
      </c>
      <c r="D846" t="s">
        <v>58</v>
      </c>
      <c r="E846" t="s">
        <v>1770</v>
      </c>
      <c r="F846" t="s">
        <v>1771</v>
      </c>
      <c r="G846" s="7">
        <v>164414328</v>
      </c>
    </row>
    <row r="847" spans="1:7" x14ac:dyDescent="0.25">
      <c r="A847" t="s">
        <v>1133</v>
      </c>
      <c r="B847" t="s">
        <v>1117</v>
      </c>
      <c r="C847" t="str">
        <f>+_xlfn.XLOOKUP(B847,TablaDatos[COD],TablaDatos[ENTIDAD],"No",0)</f>
        <v>0211-01 IDRD</v>
      </c>
      <c r="D847" t="s">
        <v>54</v>
      </c>
      <c r="E847" t="s">
        <v>1772</v>
      </c>
      <c r="F847" t="s">
        <v>1773</v>
      </c>
      <c r="G847" s="7">
        <v>623505010</v>
      </c>
    </row>
    <row r="848" spans="1:7" x14ac:dyDescent="0.25">
      <c r="A848" t="s">
        <v>1133</v>
      </c>
      <c r="B848" t="s">
        <v>1117</v>
      </c>
      <c r="C848" t="str">
        <f>+_xlfn.XLOOKUP(B848,TablaDatos[COD],TablaDatos[ENTIDAD],"No",0)</f>
        <v>0211-01 IDRD</v>
      </c>
      <c r="D848" t="s">
        <v>54</v>
      </c>
      <c r="E848" t="s">
        <v>1814</v>
      </c>
      <c r="F848" t="s">
        <v>1773</v>
      </c>
      <c r="G848" s="7">
        <v>0</v>
      </c>
    </row>
    <row r="849" spans="1:7" x14ac:dyDescent="0.25">
      <c r="A849" t="s">
        <v>1136</v>
      </c>
      <c r="B849" t="s">
        <v>1137</v>
      </c>
      <c r="C849" t="str">
        <f>+_xlfn.XLOOKUP(B849,TablaDatos[COD],TablaDatos[ENTIDAD],"No",0)</f>
        <v>0213-01 IDPC</v>
      </c>
      <c r="D849" t="s">
        <v>26</v>
      </c>
      <c r="E849" t="s">
        <v>1774</v>
      </c>
      <c r="F849" t="s">
        <v>1775</v>
      </c>
      <c r="G849" s="7">
        <v>4340000</v>
      </c>
    </row>
    <row r="850" spans="1:7" x14ac:dyDescent="0.25">
      <c r="A850" t="s">
        <v>1140</v>
      </c>
      <c r="B850" t="s">
        <v>1137</v>
      </c>
      <c r="C850" t="str">
        <f>+_xlfn.XLOOKUP(B850,TablaDatos[COD],TablaDatos[ENTIDAD],"No",0)</f>
        <v>0213-01 IDPC</v>
      </c>
      <c r="D850" t="s">
        <v>30</v>
      </c>
      <c r="E850" t="s">
        <v>1815</v>
      </c>
      <c r="F850" t="s">
        <v>1816</v>
      </c>
      <c r="G850" s="7">
        <v>21246080</v>
      </c>
    </row>
    <row r="851" spans="1:7" x14ac:dyDescent="0.25">
      <c r="A851" t="s">
        <v>1143</v>
      </c>
      <c r="B851" t="s">
        <v>1137</v>
      </c>
      <c r="C851" t="str">
        <f>+_xlfn.XLOOKUP(B851,TablaDatos[COD],TablaDatos[ENTIDAD],"No",0)</f>
        <v>0213-01 IDPC</v>
      </c>
      <c r="D851" t="s">
        <v>36</v>
      </c>
      <c r="E851" t="s">
        <v>1725</v>
      </c>
      <c r="F851" t="s">
        <v>1726</v>
      </c>
      <c r="G851" s="7">
        <v>2177830</v>
      </c>
    </row>
    <row r="852" spans="1:7" x14ac:dyDescent="0.25">
      <c r="A852" t="s">
        <v>1143</v>
      </c>
      <c r="B852" t="s">
        <v>1137</v>
      </c>
      <c r="C852" t="str">
        <f>+_xlfn.XLOOKUP(B852,TablaDatos[COD],TablaDatos[ENTIDAD],"No",0)</f>
        <v>0213-01 IDPC</v>
      </c>
      <c r="D852" t="s">
        <v>36</v>
      </c>
      <c r="E852" t="s">
        <v>1837</v>
      </c>
      <c r="F852" t="s">
        <v>1838</v>
      </c>
      <c r="G852" s="7">
        <v>98146110</v>
      </c>
    </row>
    <row r="853" spans="1:7" x14ac:dyDescent="0.25">
      <c r="A853" t="s">
        <v>1144</v>
      </c>
      <c r="B853" t="s">
        <v>1137</v>
      </c>
      <c r="C853" t="str">
        <f>+_xlfn.XLOOKUP(B853,TablaDatos[COD],TablaDatos[ENTIDAD],"No",0)</f>
        <v>0213-01 IDPC</v>
      </c>
      <c r="D853" t="s">
        <v>38</v>
      </c>
      <c r="E853" t="s">
        <v>1727</v>
      </c>
      <c r="F853" t="s">
        <v>1728</v>
      </c>
      <c r="G853" s="7">
        <v>22800000</v>
      </c>
    </row>
    <row r="854" spans="1:7" x14ac:dyDescent="0.25">
      <c r="A854" t="s">
        <v>1144</v>
      </c>
      <c r="B854" t="s">
        <v>1137</v>
      </c>
      <c r="C854" t="str">
        <f>+_xlfn.XLOOKUP(B854,TablaDatos[COD],TablaDatos[ENTIDAD],"No",0)</f>
        <v>0213-01 IDPC</v>
      </c>
      <c r="D854" t="s">
        <v>38</v>
      </c>
      <c r="E854" t="s">
        <v>1729</v>
      </c>
      <c r="F854" t="s">
        <v>1730</v>
      </c>
      <c r="G854" s="7">
        <v>200000</v>
      </c>
    </row>
    <row r="855" spans="1:7" x14ac:dyDescent="0.25">
      <c r="A855" t="s">
        <v>1144</v>
      </c>
      <c r="B855" t="s">
        <v>1137</v>
      </c>
      <c r="C855" t="str">
        <f>+_xlfn.XLOOKUP(B855,TablaDatos[COD],TablaDatos[ENTIDAD],"No",0)</f>
        <v>0213-01 IDPC</v>
      </c>
      <c r="D855" t="s">
        <v>38</v>
      </c>
      <c r="E855" t="s">
        <v>1733</v>
      </c>
      <c r="F855" t="s">
        <v>1734</v>
      </c>
      <c r="G855" s="7">
        <v>22415403</v>
      </c>
    </row>
    <row r="856" spans="1:7" x14ac:dyDescent="0.25">
      <c r="A856" t="s">
        <v>1146</v>
      </c>
      <c r="B856" t="s">
        <v>1137</v>
      </c>
      <c r="C856" t="str">
        <f>+_xlfn.XLOOKUP(B856,TablaDatos[COD],TablaDatos[ENTIDAD],"No",0)</f>
        <v>0213-01 IDPC</v>
      </c>
      <c r="D856" t="s">
        <v>42</v>
      </c>
      <c r="E856" t="s">
        <v>1751</v>
      </c>
      <c r="F856" t="s">
        <v>1736</v>
      </c>
      <c r="G856" s="7">
        <v>2813000</v>
      </c>
    </row>
    <row r="857" spans="1:7" x14ac:dyDescent="0.25">
      <c r="A857" t="s">
        <v>1146</v>
      </c>
      <c r="B857" t="s">
        <v>1137</v>
      </c>
      <c r="C857" t="str">
        <f>+_xlfn.XLOOKUP(B857,TablaDatos[COD],TablaDatos[ENTIDAD],"No",0)</f>
        <v>0213-01 IDPC</v>
      </c>
      <c r="D857" t="s">
        <v>42</v>
      </c>
      <c r="E857" t="s">
        <v>1737</v>
      </c>
      <c r="F857" t="s">
        <v>1738</v>
      </c>
      <c r="G857" s="7">
        <v>0</v>
      </c>
    </row>
    <row r="858" spans="1:7" x14ac:dyDescent="0.25">
      <c r="A858" t="s">
        <v>1146</v>
      </c>
      <c r="B858" t="s">
        <v>1137</v>
      </c>
      <c r="C858" t="str">
        <f>+_xlfn.XLOOKUP(B858,TablaDatos[COD],TablaDatos[ENTIDAD],"No",0)</f>
        <v>0213-01 IDPC</v>
      </c>
      <c r="D858" t="s">
        <v>42</v>
      </c>
      <c r="E858" t="s">
        <v>1747</v>
      </c>
      <c r="F858" t="s">
        <v>1748</v>
      </c>
      <c r="G858" s="7">
        <v>13000000</v>
      </c>
    </row>
    <row r="859" spans="1:7" x14ac:dyDescent="0.25">
      <c r="A859" t="s">
        <v>1146</v>
      </c>
      <c r="B859" t="s">
        <v>1137</v>
      </c>
      <c r="C859" t="str">
        <f>+_xlfn.XLOOKUP(B859,TablaDatos[COD],TablaDatos[ENTIDAD],"No",0)</f>
        <v>0213-01 IDPC</v>
      </c>
      <c r="D859" t="s">
        <v>42</v>
      </c>
      <c r="E859" t="s">
        <v>1760</v>
      </c>
      <c r="F859" t="s">
        <v>1761</v>
      </c>
      <c r="G859" s="7">
        <v>0</v>
      </c>
    </row>
    <row r="860" spans="1:7" x14ac:dyDescent="0.25">
      <c r="A860" t="s">
        <v>1149</v>
      </c>
      <c r="B860" t="s">
        <v>1137</v>
      </c>
      <c r="C860" t="str">
        <f>+_xlfn.XLOOKUP(B860,TablaDatos[COD],TablaDatos[ENTIDAD],"No",0)</f>
        <v>0213-01 IDPC</v>
      </c>
      <c r="D860" t="s">
        <v>47</v>
      </c>
      <c r="E860" t="s">
        <v>1762</v>
      </c>
      <c r="F860" t="s">
        <v>1763</v>
      </c>
      <c r="G860" s="7">
        <v>408069302</v>
      </c>
    </row>
    <row r="861" spans="1:7" x14ac:dyDescent="0.25">
      <c r="A861" t="s">
        <v>1149</v>
      </c>
      <c r="B861" t="s">
        <v>1137</v>
      </c>
      <c r="C861" t="str">
        <f>+_xlfn.XLOOKUP(B861,TablaDatos[COD],TablaDatos[ENTIDAD],"No",0)</f>
        <v>0213-01 IDPC</v>
      </c>
      <c r="D861" t="s">
        <v>47</v>
      </c>
      <c r="E861" t="s">
        <v>1848</v>
      </c>
      <c r="F861" t="s">
        <v>1763</v>
      </c>
      <c r="G861" s="7">
        <v>292048889</v>
      </c>
    </row>
    <row r="862" spans="1:7" x14ac:dyDescent="0.25">
      <c r="A862" t="s">
        <v>1150</v>
      </c>
      <c r="B862" t="s">
        <v>1137</v>
      </c>
      <c r="C862" t="str">
        <f>+_xlfn.XLOOKUP(B862,TablaDatos[COD],TablaDatos[ENTIDAD],"No",0)</f>
        <v>0213-01 IDPC</v>
      </c>
      <c r="D862" t="s">
        <v>49</v>
      </c>
      <c r="E862" t="s">
        <v>1749</v>
      </c>
      <c r="F862" t="s">
        <v>1750</v>
      </c>
      <c r="G862" s="7">
        <v>0</v>
      </c>
    </row>
    <row r="863" spans="1:7" x14ac:dyDescent="0.25">
      <c r="A863" t="s">
        <v>1151</v>
      </c>
      <c r="B863" t="s">
        <v>1137</v>
      </c>
      <c r="C863" t="str">
        <f>+_xlfn.XLOOKUP(B863,TablaDatos[COD],TablaDatos[ENTIDAD],"No",0)</f>
        <v>0213-01 IDPC</v>
      </c>
      <c r="D863" t="s">
        <v>51</v>
      </c>
      <c r="E863" t="s">
        <v>1739</v>
      </c>
      <c r="F863" t="s">
        <v>1740</v>
      </c>
      <c r="G863" s="7">
        <v>74322400</v>
      </c>
    </row>
    <row r="864" spans="1:7" x14ac:dyDescent="0.25">
      <c r="A864" t="s">
        <v>1151</v>
      </c>
      <c r="B864" t="s">
        <v>1137</v>
      </c>
      <c r="C864" t="str">
        <f>+_xlfn.XLOOKUP(B864,TablaDatos[COD],TablaDatos[ENTIDAD],"No",0)</f>
        <v>0213-01 IDPC</v>
      </c>
      <c r="D864" t="s">
        <v>51</v>
      </c>
      <c r="E864" t="s">
        <v>1741</v>
      </c>
      <c r="F864" t="s">
        <v>1742</v>
      </c>
      <c r="G864" s="7">
        <v>12609070</v>
      </c>
    </row>
    <row r="865" spans="1:7" x14ac:dyDescent="0.25">
      <c r="A865" t="s">
        <v>1151</v>
      </c>
      <c r="B865" t="s">
        <v>1137</v>
      </c>
      <c r="C865" t="str">
        <f>+_xlfn.XLOOKUP(B865,TablaDatos[COD],TablaDatos[ENTIDAD],"No",0)</f>
        <v>0213-01 IDPC</v>
      </c>
      <c r="D865" t="s">
        <v>51</v>
      </c>
      <c r="E865" t="s">
        <v>1745</v>
      </c>
      <c r="F865" t="s">
        <v>1746</v>
      </c>
      <c r="G865" s="7">
        <v>7993920</v>
      </c>
    </row>
    <row r="866" spans="1:7" x14ac:dyDescent="0.25">
      <c r="A866" t="s">
        <v>1151</v>
      </c>
      <c r="B866" t="s">
        <v>1137</v>
      </c>
      <c r="C866" t="str">
        <f>+_xlfn.XLOOKUP(B866,TablaDatos[COD],TablaDatos[ENTIDAD],"No",0)</f>
        <v>0213-01 IDPC</v>
      </c>
      <c r="D866" t="s">
        <v>51</v>
      </c>
      <c r="E866" t="s">
        <v>1823</v>
      </c>
      <c r="F866" t="s">
        <v>1740</v>
      </c>
      <c r="G866" s="7">
        <v>69952370</v>
      </c>
    </row>
    <row r="867" spans="1:7" x14ac:dyDescent="0.25">
      <c r="A867" t="s">
        <v>1151</v>
      </c>
      <c r="B867" t="s">
        <v>1137</v>
      </c>
      <c r="C867" t="str">
        <f>+_xlfn.XLOOKUP(B867,TablaDatos[COD],TablaDatos[ENTIDAD],"No",0)</f>
        <v>0213-01 IDPC</v>
      </c>
      <c r="D867" t="s">
        <v>51</v>
      </c>
      <c r="E867" t="s">
        <v>1824</v>
      </c>
      <c r="F867" t="s">
        <v>1742</v>
      </c>
      <c r="G867" s="7">
        <v>8904044</v>
      </c>
    </row>
    <row r="868" spans="1:7" x14ac:dyDescent="0.25">
      <c r="A868" t="s">
        <v>1151</v>
      </c>
      <c r="B868" t="s">
        <v>1137</v>
      </c>
      <c r="C868" t="str">
        <f>+_xlfn.XLOOKUP(B868,TablaDatos[COD],TablaDatos[ENTIDAD],"No",0)</f>
        <v>0213-01 IDPC</v>
      </c>
      <c r="D868" t="s">
        <v>51</v>
      </c>
      <c r="E868" t="s">
        <v>1826</v>
      </c>
      <c r="F868" t="s">
        <v>1746</v>
      </c>
      <c r="G868" s="7">
        <v>1805300</v>
      </c>
    </row>
    <row r="869" spans="1:7" x14ac:dyDescent="0.25">
      <c r="A869" t="s">
        <v>1154</v>
      </c>
      <c r="B869" t="s">
        <v>1137</v>
      </c>
      <c r="C869" t="str">
        <f>+_xlfn.XLOOKUP(B869,TablaDatos[COD],TablaDatos[ENTIDAD],"No",0)</f>
        <v>0213-01 IDPC</v>
      </c>
      <c r="D869" t="s">
        <v>56</v>
      </c>
      <c r="E869" t="s">
        <v>1790</v>
      </c>
      <c r="F869" t="s">
        <v>1791</v>
      </c>
      <c r="G869" s="7">
        <v>2326200</v>
      </c>
    </row>
    <row r="870" spans="1:7" x14ac:dyDescent="0.25">
      <c r="A870" t="s">
        <v>1155</v>
      </c>
      <c r="B870" t="s">
        <v>1137</v>
      </c>
      <c r="C870" t="str">
        <f>+_xlfn.XLOOKUP(B870,TablaDatos[COD],TablaDatos[ENTIDAD],"No",0)</f>
        <v>0213-01 IDPC</v>
      </c>
      <c r="D870" t="s">
        <v>58</v>
      </c>
      <c r="E870" t="s">
        <v>1770</v>
      </c>
      <c r="F870" t="s">
        <v>1771</v>
      </c>
      <c r="G870" s="7">
        <v>150662333</v>
      </c>
    </row>
    <row r="871" spans="1:7" x14ac:dyDescent="0.25">
      <c r="A871" t="s">
        <v>1153</v>
      </c>
      <c r="B871" t="s">
        <v>1137</v>
      </c>
      <c r="C871" t="str">
        <f>+_xlfn.XLOOKUP(B871,TablaDatos[COD],TablaDatos[ENTIDAD],"No",0)</f>
        <v>0213-01 IDPC</v>
      </c>
      <c r="D871" t="s">
        <v>54</v>
      </c>
      <c r="E871" t="s">
        <v>1772</v>
      </c>
      <c r="F871" t="s">
        <v>1773</v>
      </c>
      <c r="G871" s="7">
        <v>11497130</v>
      </c>
    </row>
    <row r="872" spans="1:7" x14ac:dyDescent="0.25">
      <c r="A872" t="s">
        <v>1159</v>
      </c>
      <c r="B872" t="s">
        <v>1157</v>
      </c>
      <c r="C872" t="str">
        <f>+_xlfn.XLOOKUP(B872,TablaDatos[COD],TablaDatos[ENTIDAD],"No",0)</f>
        <v>0214-01 IDIPRON</v>
      </c>
      <c r="D872" t="s">
        <v>28</v>
      </c>
      <c r="E872" t="s">
        <v>1776</v>
      </c>
      <c r="F872" t="s">
        <v>1777</v>
      </c>
      <c r="G872" s="7">
        <v>203000000</v>
      </c>
    </row>
    <row r="873" spans="1:7" x14ac:dyDescent="0.25">
      <c r="A873" t="s">
        <v>1163</v>
      </c>
      <c r="B873" t="s">
        <v>1157</v>
      </c>
      <c r="C873" t="str">
        <f>+_xlfn.XLOOKUP(B873,TablaDatos[COD],TablaDatos[ENTIDAD],"No",0)</f>
        <v>0214-01 IDIPRON</v>
      </c>
      <c r="D873" t="s">
        <v>36</v>
      </c>
      <c r="E873" t="s">
        <v>1725</v>
      </c>
      <c r="F873" t="s">
        <v>1726</v>
      </c>
      <c r="G873" s="7">
        <v>26496397</v>
      </c>
    </row>
    <row r="874" spans="1:7" x14ac:dyDescent="0.25">
      <c r="A874" t="s">
        <v>1163</v>
      </c>
      <c r="B874" t="s">
        <v>1157</v>
      </c>
      <c r="C874" t="str">
        <f>+_xlfn.XLOOKUP(B874,TablaDatos[COD],TablaDatos[ENTIDAD],"No",0)</f>
        <v>0214-01 IDIPRON</v>
      </c>
      <c r="D874" t="s">
        <v>36</v>
      </c>
      <c r="E874" t="s">
        <v>1837</v>
      </c>
      <c r="F874" t="s">
        <v>1838</v>
      </c>
      <c r="G874" s="7">
        <v>612566079</v>
      </c>
    </row>
    <row r="875" spans="1:7" x14ac:dyDescent="0.25">
      <c r="A875" t="s">
        <v>1163</v>
      </c>
      <c r="B875" t="s">
        <v>1157</v>
      </c>
      <c r="C875" t="str">
        <f>+_xlfn.XLOOKUP(B875,TablaDatos[COD],TablaDatos[ENTIDAD],"No",0)</f>
        <v>0214-01 IDIPRON</v>
      </c>
      <c r="D875" t="s">
        <v>36</v>
      </c>
      <c r="E875" t="s">
        <v>1754</v>
      </c>
      <c r="F875" t="s">
        <v>1755</v>
      </c>
      <c r="G875" s="7">
        <v>13809177</v>
      </c>
    </row>
    <row r="876" spans="1:7" x14ac:dyDescent="0.25">
      <c r="A876" t="s">
        <v>1163</v>
      </c>
      <c r="B876" t="s">
        <v>1157</v>
      </c>
      <c r="C876" t="str">
        <f>+_xlfn.XLOOKUP(B876,TablaDatos[COD],TablaDatos[ENTIDAD],"No",0)</f>
        <v>0214-01 IDIPRON</v>
      </c>
      <c r="D876" t="s">
        <v>36</v>
      </c>
      <c r="E876" t="s">
        <v>1849</v>
      </c>
      <c r="F876" t="s">
        <v>1726</v>
      </c>
      <c r="G876" s="7">
        <v>63851248</v>
      </c>
    </row>
    <row r="877" spans="1:7" x14ac:dyDescent="0.25">
      <c r="A877" t="s">
        <v>1163</v>
      </c>
      <c r="B877" t="s">
        <v>1157</v>
      </c>
      <c r="C877" t="str">
        <f>+_xlfn.XLOOKUP(B877,TablaDatos[COD],TablaDatos[ENTIDAD],"No",0)</f>
        <v>0214-01 IDIPRON</v>
      </c>
      <c r="D877" t="s">
        <v>36</v>
      </c>
      <c r="E877" t="s">
        <v>1852</v>
      </c>
      <c r="F877" t="s">
        <v>1829</v>
      </c>
      <c r="G877" s="7">
        <v>3014573</v>
      </c>
    </row>
    <row r="878" spans="1:7" x14ac:dyDescent="0.25">
      <c r="A878" t="s">
        <v>1163</v>
      </c>
      <c r="B878" t="s">
        <v>1157</v>
      </c>
      <c r="C878" t="str">
        <f>+_xlfn.XLOOKUP(B878,TablaDatos[COD],TablaDatos[ENTIDAD],"No",0)</f>
        <v>0214-01 IDIPRON</v>
      </c>
      <c r="D878" t="s">
        <v>36</v>
      </c>
      <c r="E878" t="s">
        <v>1886</v>
      </c>
      <c r="F878" t="s">
        <v>1838</v>
      </c>
      <c r="G878" s="7">
        <v>2092986717</v>
      </c>
    </row>
    <row r="879" spans="1:7" x14ac:dyDescent="0.25">
      <c r="A879" t="s">
        <v>1164</v>
      </c>
      <c r="B879" t="s">
        <v>1157</v>
      </c>
      <c r="C879" t="str">
        <f>+_xlfn.XLOOKUP(B879,TablaDatos[COD],TablaDatos[ENTIDAD],"No",0)</f>
        <v>0214-01 IDIPRON</v>
      </c>
      <c r="D879" t="s">
        <v>38</v>
      </c>
      <c r="E879" t="s">
        <v>1857</v>
      </c>
      <c r="F879" t="s">
        <v>1728</v>
      </c>
      <c r="G879" s="7">
        <v>161000000</v>
      </c>
    </row>
    <row r="880" spans="1:7" x14ac:dyDescent="0.25">
      <c r="A880" t="s">
        <v>1164</v>
      </c>
      <c r="B880" t="s">
        <v>1157</v>
      </c>
      <c r="C880" t="str">
        <f>+_xlfn.XLOOKUP(B880,TablaDatos[COD],TablaDatos[ENTIDAD],"No",0)</f>
        <v>0214-01 IDIPRON</v>
      </c>
      <c r="D880" t="s">
        <v>38</v>
      </c>
      <c r="E880" t="s">
        <v>1887</v>
      </c>
      <c r="F880" t="s">
        <v>1730</v>
      </c>
      <c r="G880" s="7">
        <v>0</v>
      </c>
    </row>
    <row r="881" spans="1:7" x14ac:dyDescent="0.25">
      <c r="A881" t="s">
        <v>1164</v>
      </c>
      <c r="B881" t="s">
        <v>1157</v>
      </c>
      <c r="C881" t="str">
        <f>+_xlfn.XLOOKUP(B881,TablaDatos[COD],TablaDatos[ENTIDAD],"No",0)</f>
        <v>0214-01 IDIPRON</v>
      </c>
      <c r="D881" t="s">
        <v>38</v>
      </c>
      <c r="E881" t="s">
        <v>1796</v>
      </c>
      <c r="F881" t="s">
        <v>1797</v>
      </c>
      <c r="G881" s="7">
        <v>17733664</v>
      </c>
    </row>
    <row r="882" spans="1:7" x14ac:dyDescent="0.25">
      <c r="A882" t="s">
        <v>1166</v>
      </c>
      <c r="B882" t="s">
        <v>1157</v>
      </c>
      <c r="C882" t="str">
        <f>+_xlfn.XLOOKUP(B882,TablaDatos[COD],TablaDatos[ENTIDAD],"No",0)</f>
        <v>0214-01 IDIPRON</v>
      </c>
      <c r="D882" t="s">
        <v>42</v>
      </c>
      <c r="E882" t="s">
        <v>1760</v>
      </c>
      <c r="F882" t="s">
        <v>1761</v>
      </c>
      <c r="G882" s="7">
        <v>74999930</v>
      </c>
    </row>
    <row r="883" spans="1:7" x14ac:dyDescent="0.25">
      <c r="A883" t="s">
        <v>1166</v>
      </c>
      <c r="B883" t="s">
        <v>1157</v>
      </c>
      <c r="C883" t="str">
        <f>+_xlfn.XLOOKUP(B883,TablaDatos[COD],TablaDatos[ENTIDAD],"No",0)</f>
        <v>0214-01 IDIPRON</v>
      </c>
      <c r="D883" t="s">
        <v>42</v>
      </c>
      <c r="E883" t="s">
        <v>1885</v>
      </c>
      <c r="F883" t="s">
        <v>1736</v>
      </c>
      <c r="G883" s="7">
        <v>0</v>
      </c>
    </row>
    <row r="884" spans="1:7" x14ac:dyDescent="0.25">
      <c r="A884" t="s">
        <v>1166</v>
      </c>
      <c r="B884" t="s">
        <v>1157</v>
      </c>
      <c r="C884" t="str">
        <f>+_xlfn.XLOOKUP(B884,TablaDatos[COD],TablaDatos[ENTIDAD],"No",0)</f>
        <v>0214-01 IDIPRON</v>
      </c>
      <c r="D884" t="s">
        <v>42</v>
      </c>
      <c r="E884" t="s">
        <v>1854</v>
      </c>
      <c r="F884" t="s">
        <v>1761</v>
      </c>
      <c r="G884" s="7">
        <v>89007655</v>
      </c>
    </row>
    <row r="885" spans="1:7" x14ac:dyDescent="0.25">
      <c r="A885" t="s">
        <v>1169</v>
      </c>
      <c r="B885" t="s">
        <v>1157</v>
      </c>
      <c r="C885" t="str">
        <f>+_xlfn.XLOOKUP(B885,TablaDatos[COD],TablaDatos[ENTIDAD],"No",0)</f>
        <v>0214-01 IDIPRON</v>
      </c>
      <c r="D885" t="s">
        <v>47</v>
      </c>
      <c r="E885" t="s">
        <v>1804</v>
      </c>
      <c r="F885" t="s">
        <v>1805</v>
      </c>
      <c r="G885" s="7">
        <v>25000000</v>
      </c>
    </row>
    <row r="886" spans="1:7" x14ac:dyDescent="0.25">
      <c r="A886" t="s">
        <v>1170</v>
      </c>
      <c r="B886" t="s">
        <v>1157</v>
      </c>
      <c r="C886" t="str">
        <f>+_xlfn.XLOOKUP(B886,TablaDatos[COD],TablaDatos[ENTIDAD],"No",0)</f>
        <v>0214-01 IDIPRON</v>
      </c>
      <c r="D886" t="s">
        <v>49</v>
      </c>
      <c r="E886" t="s">
        <v>1786</v>
      </c>
      <c r="F886" t="s">
        <v>1787</v>
      </c>
      <c r="G886" s="7">
        <v>1005794573</v>
      </c>
    </row>
    <row r="887" spans="1:7" x14ac:dyDescent="0.25">
      <c r="A887" t="s">
        <v>1170</v>
      </c>
      <c r="B887" t="s">
        <v>1157</v>
      </c>
      <c r="C887" t="str">
        <f>+_xlfn.XLOOKUP(B887,TablaDatos[COD],TablaDatos[ENTIDAD],"No",0)</f>
        <v>0214-01 IDIPRON</v>
      </c>
      <c r="D887" t="s">
        <v>49</v>
      </c>
      <c r="E887" t="s">
        <v>1749</v>
      </c>
      <c r="F887" t="s">
        <v>1750</v>
      </c>
      <c r="G887" s="7">
        <v>0</v>
      </c>
    </row>
    <row r="888" spans="1:7" x14ac:dyDescent="0.25">
      <c r="A888" t="s">
        <v>1170</v>
      </c>
      <c r="B888" t="s">
        <v>1157</v>
      </c>
      <c r="C888" t="str">
        <f>+_xlfn.XLOOKUP(B888,TablaDatos[COD],TablaDatos[ENTIDAD],"No",0)</f>
        <v>0214-01 IDIPRON</v>
      </c>
      <c r="D888" t="s">
        <v>49</v>
      </c>
      <c r="E888" t="s">
        <v>1878</v>
      </c>
      <c r="F888" t="s">
        <v>1787</v>
      </c>
      <c r="G888" s="7">
        <v>106157895</v>
      </c>
    </row>
    <row r="889" spans="1:7" x14ac:dyDescent="0.25">
      <c r="A889" t="s">
        <v>1170</v>
      </c>
      <c r="B889" t="s">
        <v>1157</v>
      </c>
      <c r="C889" t="str">
        <f>+_xlfn.XLOOKUP(B889,TablaDatos[COD],TablaDatos[ENTIDAD],"No",0)</f>
        <v>0214-01 IDIPRON</v>
      </c>
      <c r="D889" t="s">
        <v>49</v>
      </c>
      <c r="E889" t="s">
        <v>1888</v>
      </c>
      <c r="F889" t="s">
        <v>1789</v>
      </c>
      <c r="G889" s="7">
        <v>23667600</v>
      </c>
    </row>
    <row r="890" spans="1:7" x14ac:dyDescent="0.25">
      <c r="A890" t="s">
        <v>1171</v>
      </c>
      <c r="B890" t="s">
        <v>1157</v>
      </c>
      <c r="C890" t="str">
        <f>+_xlfn.XLOOKUP(B890,TablaDatos[COD],TablaDatos[ENTIDAD],"No",0)</f>
        <v>0214-01 IDIPRON</v>
      </c>
      <c r="D890" t="s">
        <v>51</v>
      </c>
      <c r="E890" t="s">
        <v>1739</v>
      </c>
      <c r="F890" t="s">
        <v>1740</v>
      </c>
      <c r="G890" s="7">
        <v>262145779</v>
      </c>
    </row>
    <row r="891" spans="1:7" x14ac:dyDescent="0.25">
      <c r="A891" t="s">
        <v>1171</v>
      </c>
      <c r="B891" t="s">
        <v>1157</v>
      </c>
      <c r="C891" t="str">
        <f>+_xlfn.XLOOKUP(B891,TablaDatos[COD],TablaDatos[ENTIDAD],"No",0)</f>
        <v>0214-01 IDIPRON</v>
      </c>
      <c r="D891" t="s">
        <v>51</v>
      </c>
      <c r="E891" t="s">
        <v>1752</v>
      </c>
      <c r="F891" t="s">
        <v>1753</v>
      </c>
      <c r="G891" s="7">
        <v>907676</v>
      </c>
    </row>
    <row r="892" spans="1:7" x14ac:dyDescent="0.25">
      <c r="A892" t="s">
        <v>1171</v>
      </c>
      <c r="B892" t="s">
        <v>1157</v>
      </c>
      <c r="C892" t="str">
        <f>+_xlfn.XLOOKUP(B892,TablaDatos[COD],TablaDatos[ENTIDAD],"No",0)</f>
        <v>0214-01 IDIPRON</v>
      </c>
      <c r="D892" t="s">
        <v>51</v>
      </c>
      <c r="E892" t="s">
        <v>1741</v>
      </c>
      <c r="F892" t="s">
        <v>1742</v>
      </c>
      <c r="G892" s="7">
        <v>4736347</v>
      </c>
    </row>
    <row r="893" spans="1:7" x14ac:dyDescent="0.25">
      <c r="A893" t="s">
        <v>1171</v>
      </c>
      <c r="B893" t="s">
        <v>1157</v>
      </c>
      <c r="C893" t="str">
        <f>+_xlfn.XLOOKUP(B893,TablaDatos[COD],TablaDatos[ENTIDAD],"No",0)</f>
        <v>0214-01 IDIPRON</v>
      </c>
      <c r="D893" t="s">
        <v>51</v>
      </c>
      <c r="E893" t="s">
        <v>1743</v>
      </c>
      <c r="F893" t="s">
        <v>1744</v>
      </c>
      <c r="G893" s="7">
        <v>113651956</v>
      </c>
    </row>
    <row r="894" spans="1:7" x14ac:dyDescent="0.25">
      <c r="A894" t="s">
        <v>1171</v>
      </c>
      <c r="B894" t="s">
        <v>1157</v>
      </c>
      <c r="C894" t="str">
        <f>+_xlfn.XLOOKUP(B894,TablaDatos[COD],TablaDatos[ENTIDAD],"No",0)</f>
        <v>0214-01 IDIPRON</v>
      </c>
      <c r="D894" t="s">
        <v>51</v>
      </c>
      <c r="E894" t="s">
        <v>1745</v>
      </c>
      <c r="F894" t="s">
        <v>1746</v>
      </c>
      <c r="G894" s="7">
        <v>2554318</v>
      </c>
    </row>
    <row r="895" spans="1:7" x14ac:dyDescent="0.25">
      <c r="A895" t="s">
        <v>1171</v>
      </c>
      <c r="B895" t="s">
        <v>1157</v>
      </c>
      <c r="C895" t="str">
        <f>+_xlfn.XLOOKUP(B895,TablaDatos[COD],TablaDatos[ENTIDAD],"No",0)</f>
        <v>0214-01 IDIPRON</v>
      </c>
      <c r="D895" t="s">
        <v>51</v>
      </c>
      <c r="E895" t="s">
        <v>1825</v>
      </c>
      <c r="F895" t="s">
        <v>1744</v>
      </c>
      <c r="G895" s="7">
        <v>356086014</v>
      </c>
    </row>
    <row r="896" spans="1:7" x14ac:dyDescent="0.25">
      <c r="A896" t="s">
        <v>1171</v>
      </c>
      <c r="B896" t="s">
        <v>1157</v>
      </c>
      <c r="C896" t="str">
        <f>+_xlfn.XLOOKUP(B896,TablaDatos[COD],TablaDatos[ENTIDAD],"No",0)</f>
        <v>0214-01 IDIPRON</v>
      </c>
      <c r="D896" t="s">
        <v>51</v>
      </c>
      <c r="E896" t="s">
        <v>1826</v>
      </c>
      <c r="F896" t="s">
        <v>1746</v>
      </c>
      <c r="G896" s="7">
        <v>146196682</v>
      </c>
    </row>
    <row r="897" spans="1:7" x14ac:dyDescent="0.25">
      <c r="A897" t="s">
        <v>1175</v>
      </c>
      <c r="B897" t="s">
        <v>1157</v>
      </c>
      <c r="C897" t="str">
        <f>+_xlfn.XLOOKUP(B897,TablaDatos[COD],TablaDatos[ENTIDAD],"No",0)</f>
        <v>0214-01 IDIPRON</v>
      </c>
      <c r="D897" t="s">
        <v>58</v>
      </c>
      <c r="E897" t="s">
        <v>1770</v>
      </c>
      <c r="F897" t="s">
        <v>1771</v>
      </c>
      <c r="G897" s="7">
        <v>99145203</v>
      </c>
    </row>
    <row r="898" spans="1:7" x14ac:dyDescent="0.25">
      <c r="A898" t="s">
        <v>1173</v>
      </c>
      <c r="B898" t="s">
        <v>1157</v>
      </c>
      <c r="C898" t="str">
        <f>+_xlfn.XLOOKUP(B898,TablaDatos[COD],TablaDatos[ENTIDAD],"No",0)</f>
        <v>0214-01 IDIPRON</v>
      </c>
      <c r="D898" t="s">
        <v>54</v>
      </c>
      <c r="E898" t="s">
        <v>1772</v>
      </c>
      <c r="F898" t="s">
        <v>1773</v>
      </c>
      <c r="G898" s="7">
        <v>7500829</v>
      </c>
    </row>
    <row r="899" spans="1:7" x14ac:dyDescent="0.25">
      <c r="A899" t="s">
        <v>1179</v>
      </c>
      <c r="B899" t="s">
        <v>1177</v>
      </c>
      <c r="C899" t="str">
        <f>+_xlfn.XLOOKUP(B899,TablaDatos[COD],TablaDatos[ENTIDAD],"No",0)</f>
        <v>0215-01 FUGA</v>
      </c>
      <c r="D899" t="s">
        <v>28</v>
      </c>
      <c r="E899" t="s">
        <v>1776</v>
      </c>
      <c r="F899" t="s">
        <v>1777</v>
      </c>
      <c r="G899" s="7">
        <v>26022400</v>
      </c>
    </row>
    <row r="900" spans="1:7" x14ac:dyDescent="0.25">
      <c r="A900" t="s">
        <v>1180</v>
      </c>
      <c r="B900" t="s">
        <v>1177</v>
      </c>
      <c r="C900" t="str">
        <f>+_xlfn.XLOOKUP(B900,TablaDatos[COD],TablaDatos[ENTIDAD],"No",0)</f>
        <v>0215-01 FUGA</v>
      </c>
      <c r="D900" t="s">
        <v>30</v>
      </c>
      <c r="E900" t="s">
        <v>1815</v>
      </c>
      <c r="F900" t="s">
        <v>1816</v>
      </c>
      <c r="G900" s="7">
        <v>50896321</v>
      </c>
    </row>
    <row r="901" spans="1:7" x14ac:dyDescent="0.25">
      <c r="A901" t="s">
        <v>1181</v>
      </c>
      <c r="B901" t="s">
        <v>1177</v>
      </c>
      <c r="C901" t="str">
        <f>+_xlfn.XLOOKUP(B901,TablaDatos[COD],TablaDatos[ENTIDAD],"No",0)</f>
        <v>0215-01 FUGA</v>
      </c>
      <c r="D901" t="s">
        <v>32</v>
      </c>
      <c r="E901" t="s">
        <v>1778</v>
      </c>
      <c r="F901" t="s">
        <v>1779</v>
      </c>
      <c r="G901" s="7">
        <v>0</v>
      </c>
    </row>
    <row r="902" spans="1:7" x14ac:dyDescent="0.25">
      <c r="A902" t="s">
        <v>1183</v>
      </c>
      <c r="B902" t="s">
        <v>1177</v>
      </c>
      <c r="C902" t="str">
        <f>+_xlfn.XLOOKUP(B902,TablaDatos[COD],TablaDatos[ENTIDAD],"No",0)</f>
        <v>0215-01 FUGA</v>
      </c>
      <c r="D902" t="s">
        <v>36</v>
      </c>
      <c r="E902" t="s">
        <v>1725</v>
      </c>
      <c r="F902" t="s">
        <v>1726</v>
      </c>
      <c r="G902" s="7">
        <v>6096504</v>
      </c>
    </row>
    <row r="903" spans="1:7" x14ac:dyDescent="0.25">
      <c r="A903" t="s">
        <v>1183</v>
      </c>
      <c r="B903" t="s">
        <v>1177</v>
      </c>
      <c r="C903" t="str">
        <f>+_xlfn.XLOOKUP(B903,TablaDatos[COD],TablaDatos[ENTIDAD],"No",0)</f>
        <v>0215-01 FUGA</v>
      </c>
      <c r="D903" t="s">
        <v>36</v>
      </c>
      <c r="E903" t="s">
        <v>1828</v>
      </c>
      <c r="F903" t="s">
        <v>1829</v>
      </c>
      <c r="G903" s="7">
        <v>1825376</v>
      </c>
    </row>
    <row r="904" spans="1:7" x14ac:dyDescent="0.25">
      <c r="A904" t="s">
        <v>1183</v>
      </c>
      <c r="B904" t="s">
        <v>1177</v>
      </c>
      <c r="C904" t="str">
        <f>+_xlfn.XLOOKUP(B904,TablaDatos[COD],TablaDatos[ENTIDAD],"No",0)</f>
        <v>0215-01 FUGA</v>
      </c>
      <c r="D904" t="s">
        <v>36</v>
      </c>
      <c r="E904" t="s">
        <v>1837</v>
      </c>
      <c r="F904" t="s">
        <v>1838</v>
      </c>
      <c r="G904" s="7">
        <v>0</v>
      </c>
    </row>
    <row r="905" spans="1:7" x14ac:dyDescent="0.25">
      <c r="A905" t="s">
        <v>1184</v>
      </c>
      <c r="B905" t="s">
        <v>1177</v>
      </c>
      <c r="C905" t="str">
        <f>+_xlfn.XLOOKUP(B905,TablaDatos[COD],TablaDatos[ENTIDAD],"No",0)</f>
        <v>0215-01 FUGA</v>
      </c>
      <c r="D905" t="s">
        <v>38</v>
      </c>
      <c r="E905" t="s">
        <v>1818</v>
      </c>
      <c r="F905" t="s">
        <v>1797</v>
      </c>
      <c r="G905" s="7">
        <v>0</v>
      </c>
    </row>
    <row r="906" spans="1:7" x14ac:dyDescent="0.25">
      <c r="A906" t="s">
        <v>1184</v>
      </c>
      <c r="B906" t="s">
        <v>1177</v>
      </c>
      <c r="C906" t="str">
        <f>+_xlfn.XLOOKUP(B906,TablaDatos[COD],TablaDatos[ENTIDAD],"No",0)</f>
        <v>0215-01 FUGA</v>
      </c>
      <c r="D906" t="s">
        <v>38</v>
      </c>
      <c r="E906" t="s">
        <v>1731</v>
      </c>
      <c r="F906" t="s">
        <v>1732</v>
      </c>
      <c r="G906" s="7">
        <v>0</v>
      </c>
    </row>
    <row r="907" spans="1:7" x14ac:dyDescent="0.25">
      <c r="A907" t="s">
        <v>1186</v>
      </c>
      <c r="B907" t="s">
        <v>1177</v>
      </c>
      <c r="C907" t="str">
        <f>+_xlfn.XLOOKUP(B907,TablaDatos[COD],TablaDatos[ENTIDAD],"No",0)</f>
        <v>0215-01 FUGA</v>
      </c>
      <c r="D907" t="s">
        <v>42</v>
      </c>
      <c r="E907" t="s">
        <v>1735</v>
      </c>
      <c r="F907" t="s">
        <v>1736</v>
      </c>
      <c r="G907" s="7">
        <v>0</v>
      </c>
    </row>
    <row r="908" spans="1:7" x14ac:dyDescent="0.25">
      <c r="A908" t="s">
        <v>1189</v>
      </c>
      <c r="B908" t="s">
        <v>1177</v>
      </c>
      <c r="C908" t="str">
        <f>+_xlfn.XLOOKUP(B908,TablaDatos[COD],TablaDatos[ENTIDAD],"No",0)</f>
        <v>0215-01 FUGA</v>
      </c>
      <c r="D908" t="s">
        <v>47</v>
      </c>
      <c r="E908" t="s">
        <v>1840</v>
      </c>
      <c r="F908" t="s">
        <v>1841</v>
      </c>
      <c r="G908" s="7">
        <v>20000000000</v>
      </c>
    </row>
    <row r="909" spans="1:7" x14ac:dyDescent="0.25">
      <c r="A909" t="s">
        <v>1190</v>
      </c>
      <c r="B909" t="s">
        <v>1177</v>
      </c>
      <c r="C909" t="str">
        <f>+_xlfn.XLOOKUP(B909,TablaDatos[COD],TablaDatos[ENTIDAD],"No",0)</f>
        <v>0215-01 FUGA</v>
      </c>
      <c r="D909" t="s">
        <v>49</v>
      </c>
      <c r="E909" t="s">
        <v>1749</v>
      </c>
      <c r="F909" t="s">
        <v>1750</v>
      </c>
      <c r="G909" s="7">
        <v>2036305</v>
      </c>
    </row>
    <row r="910" spans="1:7" x14ac:dyDescent="0.25">
      <c r="A910" t="s">
        <v>1191</v>
      </c>
      <c r="B910" t="s">
        <v>1177</v>
      </c>
      <c r="C910" t="str">
        <f>+_xlfn.XLOOKUP(B910,TablaDatos[COD],TablaDatos[ENTIDAD],"No",0)</f>
        <v>0215-01 FUGA</v>
      </c>
      <c r="D910" t="s">
        <v>51</v>
      </c>
      <c r="E910" t="s">
        <v>1739</v>
      </c>
      <c r="F910" t="s">
        <v>1740</v>
      </c>
      <c r="G910" s="7">
        <v>89515630</v>
      </c>
    </row>
    <row r="911" spans="1:7" x14ac:dyDescent="0.25">
      <c r="A911" t="s">
        <v>1191</v>
      </c>
      <c r="B911" t="s">
        <v>1177</v>
      </c>
      <c r="C911" t="str">
        <f>+_xlfn.XLOOKUP(B911,TablaDatos[COD],TablaDatos[ENTIDAD],"No",0)</f>
        <v>0215-01 FUGA</v>
      </c>
      <c r="D911" t="s">
        <v>51</v>
      </c>
      <c r="E911" t="s">
        <v>1752</v>
      </c>
      <c r="F911" t="s">
        <v>1753</v>
      </c>
      <c r="G911" s="7">
        <v>605370</v>
      </c>
    </row>
    <row r="912" spans="1:7" x14ac:dyDescent="0.25">
      <c r="A912" t="s">
        <v>1191</v>
      </c>
      <c r="B912" t="s">
        <v>1177</v>
      </c>
      <c r="C912" t="str">
        <f>+_xlfn.XLOOKUP(B912,TablaDatos[COD],TablaDatos[ENTIDAD],"No",0)</f>
        <v>0215-01 FUGA</v>
      </c>
      <c r="D912" t="s">
        <v>51</v>
      </c>
      <c r="E912" t="s">
        <v>1741</v>
      </c>
      <c r="F912" t="s">
        <v>1742</v>
      </c>
      <c r="G912" s="7">
        <v>13424380</v>
      </c>
    </row>
    <row r="913" spans="1:7" x14ac:dyDescent="0.25">
      <c r="A913" t="s">
        <v>1191</v>
      </c>
      <c r="B913" t="s">
        <v>1177</v>
      </c>
      <c r="C913" t="str">
        <f>+_xlfn.XLOOKUP(B913,TablaDatos[COD],TablaDatos[ENTIDAD],"No",0)</f>
        <v>0215-01 FUGA</v>
      </c>
      <c r="D913" t="s">
        <v>51</v>
      </c>
      <c r="E913" t="s">
        <v>1745</v>
      </c>
      <c r="F913" t="s">
        <v>1746</v>
      </c>
      <c r="G913" s="7">
        <v>2428760</v>
      </c>
    </row>
    <row r="914" spans="1:7" x14ac:dyDescent="0.25">
      <c r="A914" t="s">
        <v>1194</v>
      </c>
      <c r="B914" t="s">
        <v>1177</v>
      </c>
      <c r="C914" t="str">
        <f>+_xlfn.XLOOKUP(B914,TablaDatos[COD],TablaDatos[ENTIDAD],"No",0)</f>
        <v>0215-01 FUGA</v>
      </c>
      <c r="D914" t="s">
        <v>56</v>
      </c>
      <c r="E914" t="s">
        <v>1790</v>
      </c>
      <c r="F914" t="s">
        <v>1791</v>
      </c>
      <c r="G914" s="7">
        <v>3705467</v>
      </c>
    </row>
    <row r="915" spans="1:7" x14ac:dyDescent="0.25">
      <c r="A915" t="s">
        <v>1195</v>
      </c>
      <c r="B915" t="s">
        <v>1177</v>
      </c>
      <c r="C915" t="str">
        <f>+_xlfn.XLOOKUP(B915,TablaDatos[COD],TablaDatos[ENTIDAD],"No",0)</f>
        <v>0215-01 FUGA</v>
      </c>
      <c r="D915" t="s">
        <v>58</v>
      </c>
      <c r="E915" t="s">
        <v>1770</v>
      </c>
      <c r="F915" t="s">
        <v>1771</v>
      </c>
      <c r="G915" s="7">
        <v>63525159</v>
      </c>
    </row>
    <row r="916" spans="1:7" x14ac:dyDescent="0.25">
      <c r="A916" t="s">
        <v>1193</v>
      </c>
      <c r="B916" t="s">
        <v>1177</v>
      </c>
      <c r="C916" t="str">
        <f>+_xlfn.XLOOKUP(B916,TablaDatos[COD],TablaDatos[ENTIDAD],"No",0)</f>
        <v>0215-01 FUGA</v>
      </c>
      <c r="D916" t="s">
        <v>54</v>
      </c>
      <c r="E916" t="s">
        <v>1772</v>
      </c>
      <c r="F916" t="s">
        <v>1773</v>
      </c>
      <c r="G916" s="7">
        <v>7309238</v>
      </c>
    </row>
    <row r="917" spans="1:7" x14ac:dyDescent="0.25">
      <c r="A917" t="s">
        <v>1196</v>
      </c>
      <c r="B917" t="s">
        <v>1197</v>
      </c>
      <c r="C917" t="str">
        <f>+_xlfn.XLOOKUP(B917,TablaDatos[COD],TablaDatos[ENTIDAD],"No",0)</f>
        <v>0216-01 OFB</v>
      </c>
      <c r="D917" t="s">
        <v>26</v>
      </c>
      <c r="E917" t="s">
        <v>1774</v>
      </c>
      <c r="F917" t="s">
        <v>1775</v>
      </c>
      <c r="G917" s="7">
        <v>168364534</v>
      </c>
    </row>
    <row r="918" spans="1:7" x14ac:dyDescent="0.25">
      <c r="A918" t="s">
        <v>1199</v>
      </c>
      <c r="B918" t="s">
        <v>1197</v>
      </c>
      <c r="C918" t="str">
        <f>+_xlfn.XLOOKUP(B918,TablaDatos[COD],TablaDatos[ENTIDAD],"No",0)</f>
        <v>0216-01 OFB</v>
      </c>
      <c r="D918" t="s">
        <v>28</v>
      </c>
      <c r="E918" t="s">
        <v>1776</v>
      </c>
      <c r="F918" t="s">
        <v>1777</v>
      </c>
      <c r="G918" s="7">
        <v>5500000</v>
      </c>
    </row>
    <row r="919" spans="1:7" x14ac:dyDescent="0.25">
      <c r="A919" t="s">
        <v>1203</v>
      </c>
      <c r="B919" t="s">
        <v>1197</v>
      </c>
      <c r="C919" t="str">
        <f>+_xlfn.XLOOKUP(B919,TablaDatos[COD],TablaDatos[ENTIDAD],"No",0)</f>
        <v>0216-01 OFB</v>
      </c>
      <c r="D919" t="s">
        <v>36</v>
      </c>
      <c r="E919" t="s">
        <v>1725</v>
      </c>
      <c r="F919" t="s">
        <v>1726</v>
      </c>
      <c r="G919" s="7">
        <v>75654810</v>
      </c>
    </row>
    <row r="920" spans="1:7" x14ac:dyDescent="0.25">
      <c r="A920" t="s">
        <v>1204</v>
      </c>
      <c r="B920" t="s">
        <v>1197</v>
      </c>
      <c r="C920" t="str">
        <f>+_xlfn.XLOOKUP(B920,TablaDatos[COD],TablaDatos[ENTIDAD],"No",0)</f>
        <v>0216-01 OFB</v>
      </c>
      <c r="D920" t="s">
        <v>38</v>
      </c>
      <c r="E920" t="s">
        <v>1727</v>
      </c>
      <c r="F920" t="s">
        <v>1728</v>
      </c>
      <c r="G920" s="7">
        <v>37300000</v>
      </c>
    </row>
    <row r="921" spans="1:7" x14ac:dyDescent="0.25">
      <c r="A921" t="s">
        <v>1204</v>
      </c>
      <c r="B921" t="s">
        <v>1197</v>
      </c>
      <c r="C921" t="str">
        <f>+_xlfn.XLOOKUP(B921,TablaDatos[COD],TablaDatos[ENTIDAD],"No",0)</f>
        <v>0216-01 OFB</v>
      </c>
      <c r="D921" t="s">
        <v>38</v>
      </c>
      <c r="E921" t="s">
        <v>1818</v>
      </c>
      <c r="F921" t="s">
        <v>1797</v>
      </c>
      <c r="G921" s="7">
        <v>3434839</v>
      </c>
    </row>
    <row r="922" spans="1:7" x14ac:dyDescent="0.25">
      <c r="A922" t="s">
        <v>1204</v>
      </c>
      <c r="B922" t="s">
        <v>1197</v>
      </c>
      <c r="C922" t="str">
        <f>+_xlfn.XLOOKUP(B922,TablaDatos[COD],TablaDatos[ENTIDAD],"No",0)</f>
        <v>0216-01 OFB</v>
      </c>
      <c r="D922" t="s">
        <v>38</v>
      </c>
      <c r="E922" t="s">
        <v>1733</v>
      </c>
      <c r="F922" t="s">
        <v>1734</v>
      </c>
      <c r="G922" s="7">
        <v>33567000</v>
      </c>
    </row>
    <row r="923" spans="1:7" x14ac:dyDescent="0.25">
      <c r="A923" t="s">
        <v>1206</v>
      </c>
      <c r="B923" t="s">
        <v>1197</v>
      </c>
      <c r="C923" t="str">
        <f>+_xlfn.XLOOKUP(B923,TablaDatos[COD],TablaDatos[ENTIDAD],"No",0)</f>
        <v>0216-01 OFB</v>
      </c>
      <c r="D923" t="s">
        <v>42</v>
      </c>
      <c r="E923" t="s">
        <v>1799</v>
      </c>
      <c r="F923" t="s">
        <v>1800</v>
      </c>
      <c r="G923" s="7">
        <v>20000000</v>
      </c>
    </row>
    <row r="924" spans="1:7" x14ac:dyDescent="0.25">
      <c r="A924" t="s">
        <v>1206</v>
      </c>
      <c r="B924" t="s">
        <v>1197</v>
      </c>
      <c r="C924" t="str">
        <f>+_xlfn.XLOOKUP(B924,TablaDatos[COD],TablaDatos[ENTIDAD],"No",0)</f>
        <v>0216-01 OFB</v>
      </c>
      <c r="D924" t="s">
        <v>42</v>
      </c>
      <c r="E924" t="s">
        <v>1764</v>
      </c>
      <c r="F924" t="s">
        <v>1765</v>
      </c>
      <c r="G924" s="7">
        <v>4945876</v>
      </c>
    </row>
    <row r="925" spans="1:7" x14ac:dyDescent="0.25">
      <c r="A925" t="s">
        <v>1206</v>
      </c>
      <c r="B925" t="s">
        <v>1197</v>
      </c>
      <c r="C925" t="str">
        <f>+_xlfn.XLOOKUP(B925,TablaDatos[COD],TablaDatos[ENTIDAD],"No",0)</f>
        <v>0216-01 OFB</v>
      </c>
      <c r="D925" t="s">
        <v>42</v>
      </c>
      <c r="E925" t="s">
        <v>1760</v>
      </c>
      <c r="F925" t="s">
        <v>1761</v>
      </c>
      <c r="G925" s="7">
        <v>826206</v>
      </c>
    </row>
    <row r="926" spans="1:7" x14ac:dyDescent="0.25">
      <c r="A926" t="s">
        <v>1209</v>
      </c>
      <c r="B926" t="s">
        <v>1197</v>
      </c>
      <c r="C926" t="str">
        <f>+_xlfn.XLOOKUP(B926,TablaDatos[COD],TablaDatos[ENTIDAD],"No",0)</f>
        <v>0216-01 OFB</v>
      </c>
      <c r="D926" t="s">
        <v>47</v>
      </c>
      <c r="E926" t="s">
        <v>1840</v>
      </c>
      <c r="F926" t="s">
        <v>1841</v>
      </c>
      <c r="G926" s="7">
        <v>0</v>
      </c>
    </row>
    <row r="927" spans="1:7" x14ac:dyDescent="0.25">
      <c r="A927" t="s">
        <v>1210</v>
      </c>
      <c r="B927" t="s">
        <v>1197</v>
      </c>
      <c r="C927" t="str">
        <f>+_xlfn.XLOOKUP(B927,TablaDatos[COD],TablaDatos[ENTIDAD],"No",0)</f>
        <v>0216-01 OFB</v>
      </c>
      <c r="D927" t="s">
        <v>49</v>
      </c>
      <c r="E927" t="s">
        <v>1749</v>
      </c>
      <c r="F927" t="s">
        <v>1750</v>
      </c>
      <c r="G927" s="7">
        <v>3125517</v>
      </c>
    </row>
    <row r="928" spans="1:7" x14ac:dyDescent="0.25">
      <c r="A928" t="s">
        <v>1211</v>
      </c>
      <c r="B928" t="s">
        <v>1197</v>
      </c>
      <c r="C928" t="str">
        <f>+_xlfn.XLOOKUP(B928,TablaDatos[COD],TablaDatos[ENTIDAD],"No",0)</f>
        <v>0216-01 OFB</v>
      </c>
      <c r="D928" t="s">
        <v>51</v>
      </c>
      <c r="E928" t="s">
        <v>1739</v>
      </c>
      <c r="F928" t="s">
        <v>1740</v>
      </c>
      <c r="G928" s="7">
        <v>58703600</v>
      </c>
    </row>
    <row r="929" spans="1:7" x14ac:dyDescent="0.25">
      <c r="A929" t="s">
        <v>1211</v>
      </c>
      <c r="B929" t="s">
        <v>1197</v>
      </c>
      <c r="C929" t="str">
        <f>+_xlfn.XLOOKUP(B929,TablaDatos[COD],TablaDatos[ENTIDAD],"No",0)</f>
        <v>0216-01 OFB</v>
      </c>
      <c r="D929" t="s">
        <v>51</v>
      </c>
      <c r="E929" t="s">
        <v>1741</v>
      </c>
      <c r="F929" t="s">
        <v>1742</v>
      </c>
      <c r="G929" s="7">
        <v>5832900</v>
      </c>
    </row>
    <row r="930" spans="1:7" x14ac:dyDescent="0.25">
      <c r="A930" t="s">
        <v>1211</v>
      </c>
      <c r="B930" t="s">
        <v>1197</v>
      </c>
      <c r="C930" t="str">
        <f>+_xlfn.XLOOKUP(B930,TablaDatos[COD],TablaDatos[ENTIDAD],"No",0)</f>
        <v>0216-01 OFB</v>
      </c>
      <c r="D930" t="s">
        <v>51</v>
      </c>
      <c r="E930" t="s">
        <v>1745</v>
      </c>
      <c r="F930" t="s">
        <v>1746</v>
      </c>
      <c r="G930" s="7">
        <v>5961070</v>
      </c>
    </row>
    <row r="931" spans="1:7" x14ac:dyDescent="0.25">
      <c r="A931" t="s">
        <v>1215</v>
      </c>
      <c r="B931" t="s">
        <v>1197</v>
      </c>
      <c r="C931" t="str">
        <f>+_xlfn.XLOOKUP(B931,TablaDatos[COD],TablaDatos[ENTIDAD],"No",0)</f>
        <v>0216-01 OFB</v>
      </c>
      <c r="D931" t="s">
        <v>58</v>
      </c>
      <c r="E931" t="s">
        <v>1770</v>
      </c>
      <c r="F931" t="s">
        <v>1771</v>
      </c>
      <c r="G931" s="7">
        <v>110978478</v>
      </c>
    </row>
    <row r="932" spans="1:7" x14ac:dyDescent="0.25">
      <c r="A932" t="s">
        <v>1213</v>
      </c>
      <c r="B932" t="s">
        <v>1197</v>
      </c>
      <c r="C932" t="str">
        <f>+_xlfn.XLOOKUP(B932,TablaDatos[COD],TablaDatos[ENTIDAD],"No",0)</f>
        <v>0216-01 OFB</v>
      </c>
      <c r="D932" t="s">
        <v>54</v>
      </c>
      <c r="E932" t="s">
        <v>1772</v>
      </c>
      <c r="F932" t="s">
        <v>1773</v>
      </c>
      <c r="G932" s="7">
        <v>31085633</v>
      </c>
    </row>
    <row r="933" spans="1:7" x14ac:dyDescent="0.25">
      <c r="A933" t="s">
        <v>1216</v>
      </c>
      <c r="B933" t="s">
        <v>1217</v>
      </c>
      <c r="C933" t="str">
        <f>+_xlfn.XLOOKUP(B933,TablaDatos[COD],TablaDatos[ENTIDAD],"No",0)</f>
        <v>0218-01 JB</v>
      </c>
      <c r="D933" t="s">
        <v>26</v>
      </c>
      <c r="E933" t="s">
        <v>1774</v>
      </c>
      <c r="F933" t="s">
        <v>1775</v>
      </c>
      <c r="G933" s="7">
        <v>1500000</v>
      </c>
    </row>
    <row r="934" spans="1:7" x14ac:dyDescent="0.25">
      <c r="A934" t="s">
        <v>1219</v>
      </c>
      <c r="B934" t="s">
        <v>1217</v>
      </c>
      <c r="C934" t="str">
        <f>+_xlfn.XLOOKUP(B934,TablaDatos[COD],TablaDatos[ENTIDAD],"No",0)</f>
        <v>0218-01 JB</v>
      </c>
      <c r="D934" t="s">
        <v>28</v>
      </c>
      <c r="E934" t="s">
        <v>1776</v>
      </c>
      <c r="F934" t="s">
        <v>1777</v>
      </c>
      <c r="G934" s="7">
        <v>7237590</v>
      </c>
    </row>
    <row r="935" spans="1:7" x14ac:dyDescent="0.25">
      <c r="A935" t="s">
        <v>1220</v>
      </c>
      <c r="B935" t="s">
        <v>1217</v>
      </c>
      <c r="C935" t="str">
        <f>+_xlfn.XLOOKUP(B935,TablaDatos[COD],TablaDatos[ENTIDAD],"No",0)</f>
        <v>0218-01 JB</v>
      </c>
      <c r="D935" t="s">
        <v>30</v>
      </c>
      <c r="E935" t="s">
        <v>1815</v>
      </c>
      <c r="F935" t="s">
        <v>1816</v>
      </c>
      <c r="G935" s="7">
        <v>131688502</v>
      </c>
    </row>
    <row r="936" spans="1:7" x14ac:dyDescent="0.25">
      <c r="A936" t="s">
        <v>1221</v>
      </c>
      <c r="B936" t="s">
        <v>1217</v>
      </c>
      <c r="C936" t="str">
        <f>+_xlfn.XLOOKUP(B936,TablaDatos[COD],TablaDatos[ENTIDAD],"No",0)</f>
        <v>0218-01 JB</v>
      </c>
      <c r="D936" t="s">
        <v>32</v>
      </c>
      <c r="E936" t="s">
        <v>1795</v>
      </c>
      <c r="F936" t="s">
        <v>1767</v>
      </c>
      <c r="G936" s="7">
        <v>366000000</v>
      </c>
    </row>
    <row r="937" spans="1:7" x14ac:dyDescent="0.25">
      <c r="A937" t="s">
        <v>1223</v>
      </c>
      <c r="B937" t="s">
        <v>1217</v>
      </c>
      <c r="C937" t="str">
        <f>+_xlfn.XLOOKUP(B937,TablaDatos[COD],TablaDatos[ENTIDAD],"No",0)</f>
        <v>0218-01 JB</v>
      </c>
      <c r="D937" t="s">
        <v>36</v>
      </c>
      <c r="E937" t="s">
        <v>1725</v>
      </c>
      <c r="F937" t="s">
        <v>1726</v>
      </c>
      <c r="G937" s="7">
        <v>70140130</v>
      </c>
    </row>
    <row r="938" spans="1:7" x14ac:dyDescent="0.25">
      <c r="A938" t="s">
        <v>1223</v>
      </c>
      <c r="B938" t="s">
        <v>1217</v>
      </c>
      <c r="C938" t="str">
        <f>+_xlfn.XLOOKUP(B938,TablaDatos[COD],TablaDatos[ENTIDAD],"No",0)</f>
        <v>0218-01 JB</v>
      </c>
      <c r="D938" t="s">
        <v>36</v>
      </c>
      <c r="E938" t="s">
        <v>1830</v>
      </c>
      <c r="F938" t="s">
        <v>1755</v>
      </c>
      <c r="G938" s="7">
        <v>0</v>
      </c>
    </row>
    <row r="939" spans="1:7" x14ac:dyDescent="0.25">
      <c r="A939" t="s">
        <v>1224</v>
      </c>
      <c r="B939" t="s">
        <v>1217</v>
      </c>
      <c r="C939" t="str">
        <f>+_xlfn.XLOOKUP(B939,TablaDatos[COD],TablaDatos[ENTIDAD],"No",0)</f>
        <v>0218-01 JB</v>
      </c>
      <c r="D939" t="s">
        <v>38</v>
      </c>
      <c r="E939" t="s">
        <v>1756</v>
      </c>
      <c r="F939" t="s">
        <v>1757</v>
      </c>
      <c r="G939" s="7">
        <v>4535000</v>
      </c>
    </row>
    <row r="940" spans="1:7" x14ac:dyDescent="0.25">
      <c r="A940" t="s">
        <v>1224</v>
      </c>
      <c r="B940" t="s">
        <v>1217</v>
      </c>
      <c r="C940" t="str">
        <f>+_xlfn.XLOOKUP(B940,TablaDatos[COD],TablaDatos[ENTIDAD],"No",0)</f>
        <v>0218-01 JB</v>
      </c>
      <c r="D940" t="s">
        <v>38</v>
      </c>
      <c r="E940" t="s">
        <v>1733</v>
      </c>
      <c r="F940" t="s">
        <v>1734</v>
      </c>
      <c r="G940" s="7">
        <v>48237486</v>
      </c>
    </row>
    <row r="941" spans="1:7" x14ac:dyDescent="0.25">
      <c r="A941" t="s">
        <v>1224</v>
      </c>
      <c r="B941" t="s">
        <v>1217</v>
      </c>
      <c r="C941" t="str">
        <f>+_xlfn.XLOOKUP(B941,TablaDatos[COD],TablaDatos[ENTIDAD],"No",0)</f>
        <v>0218-01 JB</v>
      </c>
      <c r="D941" t="s">
        <v>38</v>
      </c>
      <c r="E941" t="s">
        <v>1857</v>
      </c>
      <c r="F941" t="s">
        <v>1728</v>
      </c>
      <c r="G941" s="7">
        <v>118609355</v>
      </c>
    </row>
    <row r="942" spans="1:7" x14ac:dyDescent="0.25">
      <c r="A942" t="s">
        <v>1224</v>
      </c>
      <c r="B942" t="s">
        <v>1217</v>
      </c>
      <c r="C942" t="str">
        <f>+_xlfn.XLOOKUP(B942,TablaDatos[COD],TablaDatos[ENTIDAD],"No",0)</f>
        <v>0218-01 JB</v>
      </c>
      <c r="D942" t="s">
        <v>38</v>
      </c>
      <c r="E942" t="s">
        <v>1796</v>
      </c>
      <c r="F942" t="s">
        <v>1797</v>
      </c>
      <c r="G942" s="7">
        <v>1770375520</v>
      </c>
    </row>
    <row r="943" spans="1:7" x14ac:dyDescent="0.25">
      <c r="A943" t="s">
        <v>1226</v>
      </c>
      <c r="B943" t="s">
        <v>1217</v>
      </c>
      <c r="C943" t="str">
        <f>+_xlfn.XLOOKUP(B943,TablaDatos[COD],TablaDatos[ENTIDAD],"No",0)</f>
        <v>0218-01 JB</v>
      </c>
      <c r="D943" t="s">
        <v>42</v>
      </c>
      <c r="E943" t="s">
        <v>1735</v>
      </c>
      <c r="F943" t="s">
        <v>1736</v>
      </c>
      <c r="G943" s="7">
        <v>9327500</v>
      </c>
    </row>
    <row r="944" spans="1:7" x14ac:dyDescent="0.25">
      <c r="A944" t="s">
        <v>1226</v>
      </c>
      <c r="B944" t="s">
        <v>1217</v>
      </c>
      <c r="C944" t="str">
        <f>+_xlfn.XLOOKUP(B944,TablaDatos[COD],TablaDatos[ENTIDAD],"No",0)</f>
        <v>0218-01 JB</v>
      </c>
      <c r="D944" t="s">
        <v>42</v>
      </c>
      <c r="E944" t="s">
        <v>1889</v>
      </c>
      <c r="F944" t="s">
        <v>1738</v>
      </c>
      <c r="G944" s="7">
        <v>12941186</v>
      </c>
    </row>
    <row r="945" spans="1:7" x14ac:dyDescent="0.25">
      <c r="A945" t="s">
        <v>1227</v>
      </c>
      <c r="B945" t="s">
        <v>1217</v>
      </c>
      <c r="C945" t="str">
        <f>+_xlfn.XLOOKUP(B945,TablaDatos[COD],TablaDatos[ENTIDAD],"No",0)</f>
        <v>0218-01 JB</v>
      </c>
      <c r="D945" t="s">
        <v>44</v>
      </c>
      <c r="E945" t="s">
        <v>1821</v>
      </c>
      <c r="F945" t="s">
        <v>1759</v>
      </c>
      <c r="G945" s="7">
        <v>1259148333</v>
      </c>
    </row>
    <row r="946" spans="1:7" x14ac:dyDescent="0.25">
      <c r="A946" t="s">
        <v>1229</v>
      </c>
      <c r="B946" t="s">
        <v>1217</v>
      </c>
      <c r="C946" t="str">
        <f>+_xlfn.XLOOKUP(B946,TablaDatos[COD],TablaDatos[ENTIDAD],"No",0)</f>
        <v>0218-01 JB</v>
      </c>
      <c r="D946" t="s">
        <v>47</v>
      </c>
      <c r="E946" t="s">
        <v>1890</v>
      </c>
      <c r="F946" t="s">
        <v>1832</v>
      </c>
      <c r="G946" s="7">
        <v>0</v>
      </c>
    </row>
    <row r="947" spans="1:7" x14ac:dyDescent="0.25">
      <c r="A947" t="s">
        <v>1229</v>
      </c>
      <c r="B947" t="s">
        <v>1217</v>
      </c>
      <c r="C947" t="str">
        <f>+_xlfn.XLOOKUP(B947,TablaDatos[COD],TablaDatos[ENTIDAD],"No",0)</f>
        <v>0218-01 JB</v>
      </c>
      <c r="D947" t="s">
        <v>47</v>
      </c>
      <c r="E947" t="s">
        <v>1848</v>
      </c>
      <c r="F947" t="s">
        <v>1763</v>
      </c>
      <c r="G947" s="7">
        <v>37404334</v>
      </c>
    </row>
    <row r="948" spans="1:7" x14ac:dyDescent="0.25">
      <c r="A948" t="s">
        <v>1230</v>
      </c>
      <c r="B948" t="s">
        <v>1217</v>
      </c>
      <c r="C948" t="str">
        <f>+_xlfn.XLOOKUP(B948,TablaDatos[COD],TablaDatos[ENTIDAD],"No",0)</f>
        <v>0218-01 JB</v>
      </c>
      <c r="D948" t="s">
        <v>49</v>
      </c>
      <c r="E948" t="s">
        <v>1749</v>
      </c>
      <c r="F948" t="s">
        <v>1750</v>
      </c>
      <c r="G948" s="7">
        <v>1850550</v>
      </c>
    </row>
    <row r="949" spans="1:7" x14ac:dyDescent="0.25">
      <c r="A949" t="s">
        <v>1231</v>
      </c>
      <c r="B949" t="s">
        <v>1217</v>
      </c>
      <c r="C949" t="str">
        <f>+_xlfn.XLOOKUP(B949,TablaDatos[COD],TablaDatos[ENTIDAD],"No",0)</f>
        <v>0218-01 JB</v>
      </c>
      <c r="D949" t="s">
        <v>51</v>
      </c>
      <c r="E949" t="s">
        <v>1739</v>
      </c>
      <c r="F949" t="s">
        <v>1740</v>
      </c>
      <c r="G949" s="7">
        <v>510203430</v>
      </c>
    </row>
    <row r="950" spans="1:7" x14ac:dyDescent="0.25">
      <c r="A950" t="s">
        <v>1231</v>
      </c>
      <c r="B950" t="s">
        <v>1217</v>
      </c>
      <c r="C950" t="str">
        <f>+_xlfn.XLOOKUP(B950,TablaDatos[COD],TablaDatos[ENTIDAD],"No",0)</f>
        <v>0218-01 JB</v>
      </c>
      <c r="D950" t="s">
        <v>51</v>
      </c>
      <c r="E950" t="s">
        <v>1741</v>
      </c>
      <c r="F950" t="s">
        <v>1742</v>
      </c>
      <c r="G950" s="7">
        <v>154203832</v>
      </c>
    </row>
    <row r="951" spans="1:7" x14ac:dyDescent="0.25">
      <c r="A951" t="s">
        <v>1231</v>
      </c>
      <c r="B951" t="s">
        <v>1217</v>
      </c>
      <c r="C951" t="str">
        <f>+_xlfn.XLOOKUP(B951,TablaDatos[COD],TablaDatos[ENTIDAD],"No",0)</f>
        <v>0218-01 JB</v>
      </c>
      <c r="D951" t="s">
        <v>51</v>
      </c>
      <c r="E951" t="s">
        <v>1745</v>
      </c>
      <c r="F951" t="s">
        <v>1746</v>
      </c>
      <c r="G951" s="7">
        <v>49141542</v>
      </c>
    </row>
    <row r="952" spans="1:7" x14ac:dyDescent="0.25">
      <c r="A952" t="s">
        <v>1231</v>
      </c>
      <c r="B952" t="s">
        <v>1217</v>
      </c>
      <c r="C952" t="str">
        <f>+_xlfn.XLOOKUP(B952,TablaDatos[COD],TablaDatos[ENTIDAD],"No",0)</f>
        <v>0218-01 JB</v>
      </c>
      <c r="D952" t="s">
        <v>51</v>
      </c>
      <c r="E952" t="s">
        <v>1826</v>
      </c>
      <c r="F952" t="s">
        <v>1746</v>
      </c>
      <c r="G952" s="7">
        <v>154849051</v>
      </c>
    </row>
    <row r="953" spans="1:7" x14ac:dyDescent="0.25">
      <c r="A953" t="s">
        <v>1234</v>
      </c>
      <c r="B953" t="s">
        <v>1217</v>
      </c>
      <c r="C953" t="str">
        <f>+_xlfn.XLOOKUP(B953,TablaDatos[COD],TablaDatos[ENTIDAD],"No",0)</f>
        <v>0218-01 JB</v>
      </c>
      <c r="D953" t="s">
        <v>56</v>
      </c>
      <c r="E953" t="s">
        <v>1790</v>
      </c>
      <c r="F953" t="s">
        <v>1791</v>
      </c>
      <c r="G953" s="7">
        <v>3658124</v>
      </c>
    </row>
    <row r="954" spans="1:7" x14ac:dyDescent="0.25">
      <c r="A954" t="s">
        <v>1235</v>
      </c>
      <c r="B954" t="s">
        <v>1217</v>
      </c>
      <c r="C954" t="str">
        <f>+_xlfn.XLOOKUP(B954,TablaDatos[COD],TablaDatos[ENTIDAD],"No",0)</f>
        <v>0218-01 JB</v>
      </c>
      <c r="D954" t="s">
        <v>58</v>
      </c>
      <c r="E954" t="s">
        <v>1770</v>
      </c>
      <c r="F954" t="s">
        <v>1771</v>
      </c>
      <c r="G954" s="7">
        <v>78761658</v>
      </c>
    </row>
    <row r="955" spans="1:7" x14ac:dyDescent="0.25">
      <c r="A955" t="s">
        <v>1233</v>
      </c>
      <c r="B955" t="s">
        <v>1217</v>
      </c>
      <c r="C955" t="str">
        <f>+_xlfn.XLOOKUP(B955,TablaDatos[COD],TablaDatos[ENTIDAD],"No",0)</f>
        <v>0218-01 JB</v>
      </c>
      <c r="D955" t="s">
        <v>54</v>
      </c>
      <c r="E955" t="s">
        <v>1772</v>
      </c>
      <c r="F955" t="s">
        <v>1773</v>
      </c>
      <c r="G955" s="7">
        <v>13996474</v>
      </c>
    </row>
    <row r="956" spans="1:7" x14ac:dyDescent="0.25">
      <c r="A956" t="s">
        <v>1243</v>
      </c>
      <c r="B956" t="s">
        <v>1237</v>
      </c>
      <c r="C956" t="str">
        <f>+_xlfn.XLOOKUP(B956,TablaDatos[COD],TablaDatos[ENTIDAD],"No",0)</f>
        <v>0219-01 IDEP</v>
      </c>
      <c r="D956" t="s">
        <v>36</v>
      </c>
      <c r="E956" t="s">
        <v>1725</v>
      </c>
      <c r="F956" t="s">
        <v>1726</v>
      </c>
      <c r="G956" s="7">
        <v>3316645</v>
      </c>
    </row>
    <row r="957" spans="1:7" x14ac:dyDescent="0.25">
      <c r="A957" t="s">
        <v>1244</v>
      </c>
      <c r="B957" t="s">
        <v>1237</v>
      </c>
      <c r="C957" t="str">
        <f>+_xlfn.XLOOKUP(B957,TablaDatos[COD],TablaDatos[ENTIDAD],"No",0)</f>
        <v>0219-01 IDEP</v>
      </c>
      <c r="D957" t="s">
        <v>38</v>
      </c>
      <c r="E957" t="s">
        <v>1727</v>
      </c>
      <c r="F957" t="s">
        <v>1728</v>
      </c>
      <c r="G957" s="7">
        <v>6000000</v>
      </c>
    </row>
    <row r="958" spans="1:7" x14ac:dyDescent="0.25">
      <c r="A958" t="s">
        <v>1244</v>
      </c>
      <c r="B958" t="s">
        <v>1237</v>
      </c>
      <c r="C958" t="str">
        <f>+_xlfn.XLOOKUP(B958,TablaDatos[COD],TablaDatos[ENTIDAD],"No",0)</f>
        <v>0219-01 IDEP</v>
      </c>
      <c r="D958" t="s">
        <v>38</v>
      </c>
      <c r="E958" t="s">
        <v>1731</v>
      </c>
      <c r="F958" t="s">
        <v>1732</v>
      </c>
      <c r="G958" s="7">
        <v>2283250</v>
      </c>
    </row>
    <row r="959" spans="1:7" x14ac:dyDescent="0.25">
      <c r="A959" t="s">
        <v>1244</v>
      </c>
      <c r="B959" t="s">
        <v>1237</v>
      </c>
      <c r="C959" t="str">
        <f>+_xlfn.XLOOKUP(B959,TablaDatos[COD],TablaDatos[ENTIDAD],"No",0)</f>
        <v>0219-01 IDEP</v>
      </c>
      <c r="D959" t="s">
        <v>38</v>
      </c>
      <c r="E959" t="s">
        <v>1733</v>
      </c>
      <c r="F959" t="s">
        <v>1734</v>
      </c>
      <c r="G959" s="7">
        <v>0</v>
      </c>
    </row>
    <row r="960" spans="1:7" x14ac:dyDescent="0.25">
      <c r="A960" t="s">
        <v>1250</v>
      </c>
      <c r="B960" t="s">
        <v>1237</v>
      </c>
      <c r="C960" t="str">
        <f>+_xlfn.XLOOKUP(B960,TablaDatos[COD],TablaDatos[ENTIDAD],"No",0)</f>
        <v>0219-01 IDEP</v>
      </c>
      <c r="D960" t="s">
        <v>49</v>
      </c>
      <c r="E960" t="s">
        <v>1786</v>
      </c>
      <c r="F960" t="s">
        <v>1787</v>
      </c>
      <c r="G960" s="7">
        <v>297723553</v>
      </c>
    </row>
    <row r="961" spans="1:7" x14ac:dyDescent="0.25">
      <c r="A961" t="s">
        <v>1250</v>
      </c>
      <c r="B961" t="s">
        <v>1237</v>
      </c>
      <c r="C961" t="str">
        <f>+_xlfn.XLOOKUP(B961,TablaDatos[COD],TablaDatos[ENTIDAD],"No",0)</f>
        <v>0219-01 IDEP</v>
      </c>
      <c r="D961" t="s">
        <v>49</v>
      </c>
      <c r="E961" t="s">
        <v>1749</v>
      </c>
      <c r="F961" t="s">
        <v>1750</v>
      </c>
      <c r="G961" s="7">
        <v>6425980</v>
      </c>
    </row>
    <row r="962" spans="1:7" x14ac:dyDescent="0.25">
      <c r="A962" t="s">
        <v>1251</v>
      </c>
      <c r="B962" t="s">
        <v>1237</v>
      </c>
      <c r="C962" t="str">
        <f>+_xlfn.XLOOKUP(B962,TablaDatos[COD],TablaDatos[ENTIDAD],"No",0)</f>
        <v>0219-01 IDEP</v>
      </c>
      <c r="D962" t="s">
        <v>51</v>
      </c>
      <c r="E962" t="s">
        <v>1739</v>
      </c>
      <c r="F962" t="s">
        <v>1740</v>
      </c>
      <c r="G962" s="7">
        <v>9381360</v>
      </c>
    </row>
    <row r="963" spans="1:7" x14ac:dyDescent="0.25">
      <c r="A963" t="s">
        <v>1251</v>
      </c>
      <c r="B963" t="s">
        <v>1237</v>
      </c>
      <c r="C963" t="str">
        <f>+_xlfn.XLOOKUP(B963,TablaDatos[COD],TablaDatos[ENTIDAD],"No",0)</f>
        <v>0219-01 IDEP</v>
      </c>
      <c r="D963" t="s">
        <v>51</v>
      </c>
      <c r="E963" t="s">
        <v>1741</v>
      </c>
      <c r="F963" t="s">
        <v>1742</v>
      </c>
      <c r="G963" s="7">
        <v>120810</v>
      </c>
    </row>
    <row r="964" spans="1:7" x14ac:dyDescent="0.25">
      <c r="A964" t="s">
        <v>1251</v>
      </c>
      <c r="B964" t="s">
        <v>1237</v>
      </c>
      <c r="C964" t="str">
        <f>+_xlfn.XLOOKUP(B964,TablaDatos[COD],TablaDatos[ENTIDAD],"No",0)</f>
        <v>0219-01 IDEP</v>
      </c>
      <c r="D964" t="s">
        <v>51</v>
      </c>
      <c r="E964" t="s">
        <v>1743</v>
      </c>
      <c r="F964" t="s">
        <v>1744</v>
      </c>
      <c r="G964" s="7">
        <v>442560</v>
      </c>
    </row>
    <row r="965" spans="1:7" x14ac:dyDescent="0.25">
      <c r="A965" t="s">
        <v>1255</v>
      </c>
      <c r="B965" t="s">
        <v>1237</v>
      </c>
      <c r="C965" t="str">
        <f>+_xlfn.XLOOKUP(B965,TablaDatos[COD],TablaDatos[ENTIDAD],"No",0)</f>
        <v>0219-01 IDEP</v>
      </c>
      <c r="D965" t="s">
        <v>58</v>
      </c>
      <c r="E965" t="s">
        <v>1770</v>
      </c>
      <c r="F965" t="s">
        <v>1771</v>
      </c>
      <c r="G965" s="7">
        <v>75582388</v>
      </c>
    </row>
    <row r="966" spans="1:7" x14ac:dyDescent="0.25">
      <c r="A966" t="s">
        <v>1253</v>
      </c>
      <c r="B966" t="s">
        <v>1237</v>
      </c>
      <c r="C966" t="str">
        <f>+_xlfn.XLOOKUP(B966,TablaDatos[COD],TablaDatos[ENTIDAD],"No",0)</f>
        <v>0219-01 IDEP</v>
      </c>
      <c r="D966" t="s">
        <v>54</v>
      </c>
      <c r="E966" t="s">
        <v>1772</v>
      </c>
      <c r="F966" t="s">
        <v>1773</v>
      </c>
      <c r="G966" s="7">
        <v>12009909</v>
      </c>
    </row>
    <row r="967" spans="1:7" x14ac:dyDescent="0.25">
      <c r="A967" t="s">
        <v>1259</v>
      </c>
      <c r="B967" t="s">
        <v>1257</v>
      </c>
      <c r="C967" t="str">
        <f>+_xlfn.XLOOKUP(B967,TablaDatos[COD],TablaDatos[ENTIDAD],"No",0)</f>
        <v>0220-01 IDPAC</v>
      </c>
      <c r="D967" t="s">
        <v>28</v>
      </c>
      <c r="E967" t="s">
        <v>1827</v>
      </c>
      <c r="F967" t="s">
        <v>1777</v>
      </c>
      <c r="G967" s="7">
        <v>832418865</v>
      </c>
    </row>
    <row r="968" spans="1:7" x14ac:dyDescent="0.25">
      <c r="A968" t="s">
        <v>1260</v>
      </c>
      <c r="B968" t="s">
        <v>1257</v>
      </c>
      <c r="C968" t="str">
        <f>+_xlfn.XLOOKUP(B968,TablaDatos[COD],TablaDatos[ENTIDAD],"No",0)</f>
        <v>0220-01 IDPAC</v>
      </c>
      <c r="D968" t="s">
        <v>30</v>
      </c>
      <c r="E968" t="s">
        <v>1792</v>
      </c>
      <c r="F968" t="s">
        <v>1793</v>
      </c>
      <c r="G968" s="7">
        <v>45737</v>
      </c>
    </row>
    <row r="969" spans="1:7" x14ac:dyDescent="0.25">
      <c r="A969" t="s">
        <v>1263</v>
      </c>
      <c r="B969" t="s">
        <v>1257</v>
      </c>
      <c r="C969" t="str">
        <f>+_xlfn.XLOOKUP(B969,TablaDatos[COD],TablaDatos[ENTIDAD],"No",0)</f>
        <v>0220-01 IDPAC</v>
      </c>
      <c r="D969" t="s">
        <v>36</v>
      </c>
      <c r="E969" t="s">
        <v>1725</v>
      </c>
      <c r="F969" t="s">
        <v>1726</v>
      </c>
      <c r="G969" s="7">
        <v>3410000</v>
      </c>
    </row>
    <row r="970" spans="1:7" x14ac:dyDescent="0.25">
      <c r="A970" t="s">
        <v>1264</v>
      </c>
      <c r="B970" t="s">
        <v>1257</v>
      </c>
      <c r="C970" t="str">
        <f>+_xlfn.XLOOKUP(B970,TablaDatos[COD],TablaDatos[ENTIDAD],"No",0)</f>
        <v>0220-01 IDPAC</v>
      </c>
      <c r="D970" t="s">
        <v>38</v>
      </c>
      <c r="E970" t="s">
        <v>1727</v>
      </c>
      <c r="F970" t="s">
        <v>1728</v>
      </c>
      <c r="G970" s="7">
        <v>37164000</v>
      </c>
    </row>
    <row r="971" spans="1:7" x14ac:dyDescent="0.25">
      <c r="A971" t="s">
        <v>1264</v>
      </c>
      <c r="B971" t="s">
        <v>1257</v>
      </c>
      <c r="C971" t="str">
        <f>+_xlfn.XLOOKUP(B971,TablaDatos[COD],TablaDatos[ENTIDAD],"No",0)</f>
        <v>0220-01 IDPAC</v>
      </c>
      <c r="D971" t="s">
        <v>38</v>
      </c>
      <c r="E971" t="s">
        <v>1819</v>
      </c>
      <c r="F971" t="s">
        <v>1732</v>
      </c>
      <c r="G971" s="7">
        <v>0</v>
      </c>
    </row>
    <row r="972" spans="1:7" x14ac:dyDescent="0.25">
      <c r="A972" t="s">
        <v>1266</v>
      </c>
      <c r="B972" t="s">
        <v>1257</v>
      </c>
      <c r="C972" t="str">
        <f>+_xlfn.XLOOKUP(B972,TablaDatos[COD],TablaDatos[ENTIDAD],"No",0)</f>
        <v>0220-01 IDPAC</v>
      </c>
      <c r="D972" t="s">
        <v>42</v>
      </c>
      <c r="E972" t="s">
        <v>1760</v>
      </c>
      <c r="F972" t="s">
        <v>1761</v>
      </c>
      <c r="G972" s="7">
        <v>24829189</v>
      </c>
    </row>
    <row r="973" spans="1:7" x14ac:dyDescent="0.25">
      <c r="A973" t="s">
        <v>1267</v>
      </c>
      <c r="B973" t="s">
        <v>1257</v>
      </c>
      <c r="C973" t="str">
        <f>+_xlfn.XLOOKUP(B973,TablaDatos[COD],TablaDatos[ENTIDAD],"No",0)</f>
        <v>0220-01 IDPAC</v>
      </c>
      <c r="D973" t="s">
        <v>44</v>
      </c>
      <c r="E973" t="s">
        <v>1851</v>
      </c>
      <c r="F973" t="s">
        <v>1802</v>
      </c>
      <c r="G973" s="7">
        <v>624000</v>
      </c>
    </row>
    <row r="974" spans="1:7" x14ac:dyDescent="0.25">
      <c r="A974" t="s">
        <v>1269</v>
      </c>
      <c r="B974" t="s">
        <v>1257</v>
      </c>
      <c r="C974" t="str">
        <f>+_xlfn.XLOOKUP(B974,TablaDatos[COD],TablaDatos[ENTIDAD],"No",0)</f>
        <v>0220-01 IDPAC</v>
      </c>
      <c r="D974" t="s">
        <v>47</v>
      </c>
      <c r="E974" t="s">
        <v>1840</v>
      </c>
      <c r="F974" t="s">
        <v>1841</v>
      </c>
      <c r="G974" s="7">
        <v>398516669</v>
      </c>
    </row>
    <row r="975" spans="1:7" x14ac:dyDescent="0.25">
      <c r="A975" t="s">
        <v>1271</v>
      </c>
      <c r="B975" t="s">
        <v>1257</v>
      </c>
      <c r="C975" t="str">
        <f>+_xlfn.XLOOKUP(B975,TablaDatos[COD],TablaDatos[ENTIDAD],"No",0)</f>
        <v>0220-01 IDPAC</v>
      </c>
      <c r="D975" t="s">
        <v>51</v>
      </c>
      <c r="E975" t="s">
        <v>1739</v>
      </c>
      <c r="F975" t="s">
        <v>1740</v>
      </c>
      <c r="G975" s="7">
        <v>136242874</v>
      </c>
    </row>
    <row r="976" spans="1:7" x14ac:dyDescent="0.25">
      <c r="A976" t="s">
        <v>1271</v>
      </c>
      <c r="B976" t="s">
        <v>1257</v>
      </c>
      <c r="C976" t="str">
        <f>+_xlfn.XLOOKUP(B976,TablaDatos[COD],TablaDatos[ENTIDAD],"No",0)</f>
        <v>0220-01 IDPAC</v>
      </c>
      <c r="D976" t="s">
        <v>51</v>
      </c>
      <c r="E976" t="s">
        <v>1741</v>
      </c>
      <c r="F976" t="s">
        <v>1742</v>
      </c>
      <c r="G976" s="7">
        <v>6373530</v>
      </c>
    </row>
    <row r="977" spans="1:7" x14ac:dyDescent="0.25">
      <c r="A977" t="s">
        <v>1271</v>
      </c>
      <c r="B977" t="s">
        <v>1257</v>
      </c>
      <c r="C977" t="str">
        <f>+_xlfn.XLOOKUP(B977,TablaDatos[COD],TablaDatos[ENTIDAD],"No",0)</f>
        <v>0220-01 IDPAC</v>
      </c>
      <c r="D977" t="s">
        <v>51</v>
      </c>
      <c r="E977" t="s">
        <v>1743</v>
      </c>
      <c r="F977" t="s">
        <v>1744</v>
      </c>
      <c r="G977" s="7">
        <v>6715885</v>
      </c>
    </row>
    <row r="978" spans="1:7" x14ac:dyDescent="0.25">
      <c r="A978" t="s">
        <v>1271</v>
      </c>
      <c r="B978" t="s">
        <v>1257</v>
      </c>
      <c r="C978" t="str">
        <f>+_xlfn.XLOOKUP(B978,TablaDatos[COD],TablaDatos[ENTIDAD],"No",0)</f>
        <v>0220-01 IDPAC</v>
      </c>
      <c r="D978" t="s">
        <v>51</v>
      </c>
      <c r="E978" t="s">
        <v>1806</v>
      </c>
      <c r="F978" t="s">
        <v>1807</v>
      </c>
      <c r="G978" s="7">
        <v>13189980</v>
      </c>
    </row>
    <row r="979" spans="1:7" x14ac:dyDescent="0.25">
      <c r="A979" t="s">
        <v>1274</v>
      </c>
      <c r="B979" t="s">
        <v>1257</v>
      </c>
      <c r="C979" t="str">
        <f>+_xlfn.XLOOKUP(B979,TablaDatos[COD],TablaDatos[ENTIDAD],"No",0)</f>
        <v>0220-01 IDPAC</v>
      </c>
      <c r="D979" t="s">
        <v>56</v>
      </c>
      <c r="E979" t="s">
        <v>1790</v>
      </c>
      <c r="F979" t="s">
        <v>1791</v>
      </c>
      <c r="G979" s="7">
        <v>0</v>
      </c>
    </row>
    <row r="980" spans="1:7" x14ac:dyDescent="0.25">
      <c r="A980" t="s">
        <v>1275</v>
      </c>
      <c r="B980" t="s">
        <v>1257</v>
      </c>
      <c r="C980" t="str">
        <f>+_xlfn.XLOOKUP(B980,TablaDatos[COD],TablaDatos[ENTIDAD],"No",0)</f>
        <v>0220-01 IDPAC</v>
      </c>
      <c r="D980" t="s">
        <v>58</v>
      </c>
      <c r="E980" t="s">
        <v>1770</v>
      </c>
      <c r="F980" t="s">
        <v>1771</v>
      </c>
      <c r="G980" s="7">
        <v>170966182</v>
      </c>
    </row>
    <row r="981" spans="1:7" x14ac:dyDescent="0.25">
      <c r="A981" t="s">
        <v>1273</v>
      </c>
      <c r="B981" t="s">
        <v>1257</v>
      </c>
      <c r="C981" t="str">
        <f>+_xlfn.XLOOKUP(B981,TablaDatos[COD],TablaDatos[ENTIDAD],"No",0)</f>
        <v>0220-01 IDPAC</v>
      </c>
      <c r="D981" t="s">
        <v>54</v>
      </c>
      <c r="E981" t="s">
        <v>1772</v>
      </c>
      <c r="F981" t="s">
        <v>1773</v>
      </c>
      <c r="G981" s="7">
        <v>278880451</v>
      </c>
    </row>
    <row r="982" spans="1:7" x14ac:dyDescent="0.25">
      <c r="A982" t="s">
        <v>1279</v>
      </c>
      <c r="B982" t="s">
        <v>1277</v>
      </c>
      <c r="C982" t="str">
        <f>+_xlfn.XLOOKUP(B982,TablaDatos[COD],TablaDatos[ENTIDAD],"No",0)</f>
        <v>0221-01 IDT</v>
      </c>
      <c r="D982" t="s">
        <v>28</v>
      </c>
      <c r="E982" t="s">
        <v>1776</v>
      </c>
      <c r="F982" t="s">
        <v>1777</v>
      </c>
      <c r="G982" s="7">
        <v>41292000</v>
      </c>
    </row>
    <row r="983" spans="1:7" x14ac:dyDescent="0.25">
      <c r="A983" t="s">
        <v>1281</v>
      </c>
      <c r="B983" t="s">
        <v>1277</v>
      </c>
      <c r="C983" t="str">
        <f>+_xlfn.XLOOKUP(B983,TablaDatos[COD],TablaDatos[ENTIDAD],"No",0)</f>
        <v>0221-01 IDT</v>
      </c>
      <c r="D983" t="s">
        <v>32</v>
      </c>
      <c r="E983" t="s">
        <v>1817</v>
      </c>
      <c r="F983" t="s">
        <v>1779</v>
      </c>
      <c r="G983" s="7">
        <v>595820712</v>
      </c>
    </row>
    <row r="984" spans="1:7" x14ac:dyDescent="0.25">
      <c r="A984" t="s">
        <v>1283</v>
      </c>
      <c r="B984" t="s">
        <v>1277</v>
      </c>
      <c r="C984" t="str">
        <f>+_xlfn.XLOOKUP(B984,TablaDatos[COD],TablaDatos[ENTIDAD],"No",0)</f>
        <v>0221-01 IDT</v>
      </c>
      <c r="D984" t="s">
        <v>36</v>
      </c>
      <c r="E984" t="s">
        <v>1725</v>
      </c>
      <c r="F984" t="s">
        <v>1726</v>
      </c>
      <c r="G984" s="7">
        <v>52642125</v>
      </c>
    </row>
    <row r="985" spans="1:7" x14ac:dyDescent="0.25">
      <c r="A985" t="s">
        <v>1284</v>
      </c>
      <c r="B985" t="s">
        <v>1277</v>
      </c>
      <c r="C985" t="str">
        <f>+_xlfn.XLOOKUP(B985,TablaDatos[COD],TablaDatos[ENTIDAD],"No",0)</f>
        <v>0221-01 IDT</v>
      </c>
      <c r="D985" t="s">
        <v>38</v>
      </c>
      <c r="E985" t="s">
        <v>1727</v>
      </c>
      <c r="F985" t="s">
        <v>1728</v>
      </c>
      <c r="G985" s="7">
        <v>40350000</v>
      </c>
    </row>
    <row r="986" spans="1:7" x14ac:dyDescent="0.25">
      <c r="A986" t="s">
        <v>1284</v>
      </c>
      <c r="B986" t="s">
        <v>1277</v>
      </c>
      <c r="C986" t="str">
        <f>+_xlfn.XLOOKUP(B986,TablaDatos[COD],TablaDatos[ENTIDAD],"No",0)</f>
        <v>0221-01 IDT</v>
      </c>
      <c r="D986" t="s">
        <v>38</v>
      </c>
      <c r="E986" t="s">
        <v>1756</v>
      </c>
      <c r="F986" t="s">
        <v>1757</v>
      </c>
      <c r="G986" s="7">
        <v>0</v>
      </c>
    </row>
    <row r="987" spans="1:7" x14ac:dyDescent="0.25">
      <c r="A987" t="s">
        <v>1284</v>
      </c>
      <c r="B987" t="s">
        <v>1277</v>
      </c>
      <c r="C987" t="str">
        <f>+_xlfn.XLOOKUP(B987,TablaDatos[COD],TablaDatos[ENTIDAD],"No",0)</f>
        <v>0221-01 IDT</v>
      </c>
      <c r="D987" t="s">
        <v>38</v>
      </c>
      <c r="E987" t="s">
        <v>1731</v>
      </c>
      <c r="F987" t="s">
        <v>1732</v>
      </c>
      <c r="G987" s="7">
        <v>100000</v>
      </c>
    </row>
    <row r="988" spans="1:7" x14ac:dyDescent="0.25">
      <c r="A988" t="s">
        <v>1284</v>
      </c>
      <c r="B988" t="s">
        <v>1277</v>
      </c>
      <c r="C988" t="str">
        <f>+_xlfn.XLOOKUP(B988,TablaDatos[COD],TablaDatos[ENTIDAD],"No",0)</f>
        <v>0221-01 IDT</v>
      </c>
      <c r="D988" t="s">
        <v>38</v>
      </c>
      <c r="E988" t="s">
        <v>1733</v>
      </c>
      <c r="F988" t="s">
        <v>1734</v>
      </c>
      <c r="G988" s="7">
        <v>994924</v>
      </c>
    </row>
    <row r="989" spans="1:7" x14ac:dyDescent="0.25">
      <c r="A989" t="s">
        <v>1284</v>
      </c>
      <c r="B989" t="s">
        <v>1277</v>
      </c>
      <c r="C989" t="str">
        <f>+_xlfn.XLOOKUP(B989,TablaDatos[COD],TablaDatos[ENTIDAD],"No",0)</f>
        <v>0221-01 IDT</v>
      </c>
      <c r="D989" t="s">
        <v>38</v>
      </c>
      <c r="E989" t="s">
        <v>1819</v>
      </c>
      <c r="F989" t="s">
        <v>1732</v>
      </c>
      <c r="G989" s="7">
        <v>279838338</v>
      </c>
    </row>
    <row r="990" spans="1:7" x14ac:dyDescent="0.25">
      <c r="A990" t="s">
        <v>1286</v>
      </c>
      <c r="B990" t="s">
        <v>1277</v>
      </c>
      <c r="C990" t="str">
        <f>+_xlfn.XLOOKUP(B990,TablaDatos[COD],TablaDatos[ENTIDAD],"No",0)</f>
        <v>0221-01 IDT</v>
      </c>
      <c r="D990" t="s">
        <v>42</v>
      </c>
      <c r="E990" t="s">
        <v>1751</v>
      </c>
      <c r="F990" t="s">
        <v>1736</v>
      </c>
      <c r="G990" s="7">
        <v>0</v>
      </c>
    </row>
    <row r="991" spans="1:7" x14ac:dyDescent="0.25">
      <c r="A991" t="s">
        <v>1286</v>
      </c>
      <c r="B991" t="s">
        <v>1277</v>
      </c>
      <c r="C991" t="str">
        <f>+_xlfn.XLOOKUP(B991,TablaDatos[COD],TablaDatos[ENTIDAD],"No",0)</f>
        <v>0221-01 IDT</v>
      </c>
      <c r="D991" t="s">
        <v>42</v>
      </c>
      <c r="E991" t="s">
        <v>1760</v>
      </c>
      <c r="F991" t="s">
        <v>1761</v>
      </c>
      <c r="G991" s="7">
        <v>111000</v>
      </c>
    </row>
    <row r="992" spans="1:7" x14ac:dyDescent="0.25">
      <c r="A992" t="s">
        <v>1287</v>
      </c>
      <c r="B992" t="s">
        <v>1277</v>
      </c>
      <c r="C992" t="str">
        <f>+_xlfn.XLOOKUP(B992,TablaDatos[COD],TablaDatos[ENTIDAD],"No",0)</f>
        <v>0221-01 IDT</v>
      </c>
      <c r="D992" t="s">
        <v>44</v>
      </c>
      <c r="E992" t="s">
        <v>1821</v>
      </c>
      <c r="F992" t="s">
        <v>1759</v>
      </c>
      <c r="G992" s="7">
        <v>603392938</v>
      </c>
    </row>
    <row r="993" spans="1:7" x14ac:dyDescent="0.25">
      <c r="A993" t="s">
        <v>1287</v>
      </c>
      <c r="B993" t="s">
        <v>1277</v>
      </c>
      <c r="C993" t="str">
        <f>+_xlfn.XLOOKUP(B993,TablaDatos[COD],TablaDatos[ENTIDAD],"No",0)</f>
        <v>0221-01 IDT</v>
      </c>
      <c r="D993" t="s">
        <v>44</v>
      </c>
      <c r="E993" t="s">
        <v>1803</v>
      </c>
      <c r="F993" t="s">
        <v>1785</v>
      </c>
      <c r="G993" s="7">
        <v>127596400</v>
      </c>
    </row>
    <row r="994" spans="1:7" x14ac:dyDescent="0.25">
      <c r="A994" t="s">
        <v>1290</v>
      </c>
      <c r="B994" t="s">
        <v>1277</v>
      </c>
      <c r="C994" t="str">
        <f>+_xlfn.XLOOKUP(B994,TablaDatos[COD],TablaDatos[ENTIDAD],"No",0)</f>
        <v>0221-01 IDT</v>
      </c>
      <c r="D994" t="s">
        <v>49</v>
      </c>
      <c r="E994" t="s">
        <v>1749</v>
      </c>
      <c r="F994" t="s">
        <v>1750</v>
      </c>
      <c r="G994" s="7">
        <v>2079174</v>
      </c>
    </row>
    <row r="995" spans="1:7" x14ac:dyDescent="0.25">
      <c r="A995" t="s">
        <v>1290</v>
      </c>
      <c r="B995" t="s">
        <v>1277</v>
      </c>
      <c r="C995" t="str">
        <f>+_xlfn.XLOOKUP(B995,TablaDatos[COD],TablaDatos[ENTIDAD],"No",0)</f>
        <v>0221-01 IDT</v>
      </c>
      <c r="D995" t="s">
        <v>49</v>
      </c>
      <c r="E995" t="s">
        <v>1878</v>
      </c>
      <c r="F995" t="s">
        <v>1787</v>
      </c>
      <c r="G995" s="7">
        <v>640031011</v>
      </c>
    </row>
    <row r="996" spans="1:7" x14ac:dyDescent="0.25">
      <c r="A996" t="s">
        <v>1291</v>
      </c>
      <c r="B996" t="s">
        <v>1277</v>
      </c>
      <c r="C996" t="str">
        <f>+_xlfn.XLOOKUP(B996,TablaDatos[COD],TablaDatos[ENTIDAD],"No",0)</f>
        <v>0221-01 IDT</v>
      </c>
      <c r="D996" t="s">
        <v>51</v>
      </c>
      <c r="E996" t="s">
        <v>1739</v>
      </c>
      <c r="F996" t="s">
        <v>1740</v>
      </c>
      <c r="G996" s="7">
        <v>49519970</v>
      </c>
    </row>
    <row r="997" spans="1:7" x14ac:dyDescent="0.25">
      <c r="A997" t="s">
        <v>1291</v>
      </c>
      <c r="B997" t="s">
        <v>1277</v>
      </c>
      <c r="C997" t="str">
        <f>+_xlfn.XLOOKUP(B997,TablaDatos[COD],TablaDatos[ENTIDAD],"No",0)</f>
        <v>0221-01 IDT</v>
      </c>
      <c r="D997" t="s">
        <v>51</v>
      </c>
      <c r="E997" t="s">
        <v>1745</v>
      </c>
      <c r="F997" t="s">
        <v>1746</v>
      </c>
      <c r="G997" s="7">
        <v>1425000</v>
      </c>
    </row>
    <row r="998" spans="1:7" x14ac:dyDescent="0.25">
      <c r="A998" t="s">
        <v>1294</v>
      </c>
      <c r="B998" t="s">
        <v>1277</v>
      </c>
      <c r="C998" t="str">
        <f>+_xlfn.XLOOKUP(B998,TablaDatos[COD],TablaDatos[ENTIDAD],"No",0)</f>
        <v>0221-01 IDT</v>
      </c>
      <c r="D998" t="s">
        <v>56</v>
      </c>
      <c r="E998" t="s">
        <v>1790</v>
      </c>
      <c r="F998" t="s">
        <v>1791</v>
      </c>
      <c r="G998" s="7">
        <v>186623864</v>
      </c>
    </row>
    <row r="999" spans="1:7" x14ac:dyDescent="0.25">
      <c r="A999" t="s">
        <v>1295</v>
      </c>
      <c r="B999" t="s">
        <v>1277</v>
      </c>
      <c r="C999" t="str">
        <f>+_xlfn.XLOOKUP(B999,TablaDatos[COD],TablaDatos[ENTIDAD],"No",0)</f>
        <v>0221-01 IDT</v>
      </c>
      <c r="D999" t="s">
        <v>58</v>
      </c>
      <c r="E999" t="s">
        <v>1770</v>
      </c>
      <c r="F999" t="s">
        <v>1771</v>
      </c>
      <c r="G999" s="7">
        <v>117685949</v>
      </c>
    </row>
    <row r="1000" spans="1:7" x14ac:dyDescent="0.25">
      <c r="A1000" t="s">
        <v>1293</v>
      </c>
      <c r="B1000" t="s">
        <v>1277</v>
      </c>
      <c r="C1000" t="str">
        <f>+_xlfn.XLOOKUP(B1000,TablaDatos[COD],TablaDatos[ENTIDAD],"No",0)</f>
        <v>0221-01 IDT</v>
      </c>
      <c r="D1000" t="s">
        <v>54</v>
      </c>
      <c r="E1000" t="s">
        <v>1772</v>
      </c>
      <c r="F1000" t="s">
        <v>1773</v>
      </c>
      <c r="G1000" s="7">
        <v>30226966</v>
      </c>
    </row>
    <row r="1001" spans="1:7" x14ac:dyDescent="0.25">
      <c r="A1001" t="s">
        <v>1319</v>
      </c>
      <c r="B1001" t="s">
        <v>1317</v>
      </c>
      <c r="C1001" t="str">
        <f>+_xlfn.XLOOKUP(B1001,TablaDatos[COD],TablaDatos[ENTIDAD],"No",0)</f>
        <v>0222-01 IDARTES</v>
      </c>
      <c r="D1001" t="s">
        <v>28</v>
      </c>
      <c r="E1001" t="s">
        <v>1776</v>
      </c>
      <c r="F1001" t="s">
        <v>1777</v>
      </c>
      <c r="G1001" s="7">
        <v>48612496</v>
      </c>
    </row>
    <row r="1002" spans="1:7" x14ac:dyDescent="0.25">
      <c r="A1002" t="s">
        <v>1323</v>
      </c>
      <c r="B1002" t="s">
        <v>1317</v>
      </c>
      <c r="C1002" t="str">
        <f>+_xlfn.XLOOKUP(B1002,TablaDatos[COD],TablaDatos[ENTIDAD],"No",0)</f>
        <v>0222-01 IDARTES</v>
      </c>
      <c r="D1002" t="s">
        <v>36</v>
      </c>
      <c r="E1002" t="s">
        <v>1725</v>
      </c>
      <c r="F1002" t="s">
        <v>1726</v>
      </c>
      <c r="G1002" s="7">
        <v>29196469</v>
      </c>
    </row>
    <row r="1003" spans="1:7" x14ac:dyDescent="0.25">
      <c r="A1003" t="s">
        <v>1323</v>
      </c>
      <c r="B1003" t="s">
        <v>1317</v>
      </c>
      <c r="C1003" t="str">
        <f>+_xlfn.XLOOKUP(B1003,TablaDatos[COD],TablaDatos[ENTIDAD],"No",0)</f>
        <v>0222-01 IDARTES</v>
      </c>
      <c r="D1003" t="s">
        <v>36</v>
      </c>
      <c r="E1003" t="s">
        <v>1849</v>
      </c>
      <c r="F1003" t="s">
        <v>1726</v>
      </c>
      <c r="G1003" s="7">
        <v>146211000</v>
      </c>
    </row>
    <row r="1004" spans="1:7" x14ac:dyDescent="0.25">
      <c r="A1004" t="s">
        <v>1323</v>
      </c>
      <c r="B1004" t="s">
        <v>1317</v>
      </c>
      <c r="C1004" t="str">
        <f>+_xlfn.XLOOKUP(B1004,TablaDatos[COD],TablaDatos[ENTIDAD],"No",0)</f>
        <v>0222-01 IDARTES</v>
      </c>
      <c r="D1004" t="s">
        <v>36</v>
      </c>
      <c r="E1004" t="s">
        <v>1830</v>
      </c>
      <c r="F1004" t="s">
        <v>1755</v>
      </c>
      <c r="G1004" s="7">
        <v>600000000</v>
      </c>
    </row>
    <row r="1005" spans="1:7" x14ac:dyDescent="0.25">
      <c r="A1005" t="s">
        <v>1324</v>
      </c>
      <c r="B1005" t="s">
        <v>1317</v>
      </c>
      <c r="C1005" t="str">
        <f>+_xlfn.XLOOKUP(B1005,TablaDatos[COD],TablaDatos[ENTIDAD],"No",0)</f>
        <v>0222-01 IDARTES</v>
      </c>
      <c r="D1005" t="s">
        <v>38</v>
      </c>
      <c r="E1005" t="s">
        <v>1727</v>
      </c>
      <c r="F1005" t="s">
        <v>1728</v>
      </c>
      <c r="G1005" s="7">
        <v>16340000</v>
      </c>
    </row>
    <row r="1006" spans="1:7" x14ac:dyDescent="0.25">
      <c r="A1006" t="s">
        <v>1324</v>
      </c>
      <c r="B1006" t="s">
        <v>1317</v>
      </c>
      <c r="C1006" t="str">
        <f>+_xlfn.XLOOKUP(B1006,TablaDatos[COD],TablaDatos[ENTIDAD],"No",0)</f>
        <v>0222-01 IDARTES</v>
      </c>
      <c r="D1006" t="s">
        <v>38</v>
      </c>
      <c r="E1006" t="s">
        <v>1729</v>
      </c>
      <c r="F1006" t="s">
        <v>1730</v>
      </c>
      <c r="G1006" s="7">
        <v>29280000</v>
      </c>
    </row>
    <row r="1007" spans="1:7" x14ac:dyDescent="0.25">
      <c r="A1007" t="s">
        <v>1324</v>
      </c>
      <c r="B1007" t="s">
        <v>1317</v>
      </c>
      <c r="C1007" t="str">
        <f>+_xlfn.XLOOKUP(B1007,TablaDatos[COD],TablaDatos[ENTIDAD],"No",0)</f>
        <v>0222-01 IDARTES</v>
      </c>
      <c r="D1007" t="s">
        <v>38</v>
      </c>
      <c r="E1007" t="s">
        <v>1818</v>
      </c>
      <c r="F1007" t="s">
        <v>1797</v>
      </c>
      <c r="G1007" s="7">
        <v>400000</v>
      </c>
    </row>
    <row r="1008" spans="1:7" x14ac:dyDescent="0.25">
      <c r="A1008" t="s">
        <v>1326</v>
      </c>
      <c r="B1008" t="s">
        <v>1317</v>
      </c>
      <c r="C1008" t="str">
        <f>+_xlfn.XLOOKUP(B1008,TablaDatos[COD],TablaDatos[ENTIDAD],"No",0)</f>
        <v>0222-01 IDARTES</v>
      </c>
      <c r="D1008" t="s">
        <v>42</v>
      </c>
      <c r="E1008" t="s">
        <v>1751</v>
      </c>
      <c r="F1008" t="s">
        <v>1736</v>
      </c>
      <c r="G1008" s="7">
        <v>5000000</v>
      </c>
    </row>
    <row r="1009" spans="1:7" x14ac:dyDescent="0.25">
      <c r="A1009" t="s">
        <v>1326</v>
      </c>
      <c r="B1009" t="s">
        <v>1317</v>
      </c>
      <c r="C1009" t="str">
        <f>+_xlfn.XLOOKUP(B1009,TablaDatos[COD],TablaDatos[ENTIDAD],"No",0)</f>
        <v>0222-01 IDARTES</v>
      </c>
      <c r="D1009" t="s">
        <v>42</v>
      </c>
      <c r="E1009" t="s">
        <v>1820</v>
      </c>
      <c r="F1009" t="s">
        <v>1736</v>
      </c>
      <c r="G1009" s="7">
        <v>10751842</v>
      </c>
    </row>
    <row r="1010" spans="1:7" x14ac:dyDescent="0.25">
      <c r="A1010" t="s">
        <v>1330</v>
      </c>
      <c r="B1010" t="s">
        <v>1317</v>
      </c>
      <c r="C1010" t="str">
        <f>+_xlfn.XLOOKUP(B1010,TablaDatos[COD],TablaDatos[ENTIDAD],"No",0)</f>
        <v>0222-01 IDARTES</v>
      </c>
      <c r="D1010" t="s">
        <v>49</v>
      </c>
      <c r="E1010" t="s">
        <v>1749</v>
      </c>
      <c r="F1010" t="s">
        <v>1750</v>
      </c>
      <c r="G1010" s="7">
        <v>3461632</v>
      </c>
    </row>
    <row r="1011" spans="1:7" x14ac:dyDescent="0.25">
      <c r="A1011" t="s">
        <v>1330</v>
      </c>
      <c r="B1011" t="s">
        <v>1317</v>
      </c>
      <c r="C1011" t="str">
        <f>+_xlfn.XLOOKUP(B1011,TablaDatos[COD],TablaDatos[ENTIDAD],"No",0)</f>
        <v>0222-01 IDARTES</v>
      </c>
      <c r="D1011" t="s">
        <v>49</v>
      </c>
      <c r="E1011" t="s">
        <v>1891</v>
      </c>
      <c r="F1011" t="s">
        <v>1750</v>
      </c>
      <c r="G1011" s="7">
        <v>1559364</v>
      </c>
    </row>
    <row r="1012" spans="1:7" x14ac:dyDescent="0.25">
      <c r="A1012" t="s">
        <v>1331</v>
      </c>
      <c r="B1012" t="s">
        <v>1317</v>
      </c>
      <c r="C1012" t="str">
        <f>+_xlfn.XLOOKUP(B1012,TablaDatos[COD],TablaDatos[ENTIDAD],"No",0)</f>
        <v>0222-01 IDARTES</v>
      </c>
      <c r="D1012" t="s">
        <v>51</v>
      </c>
      <c r="E1012" t="s">
        <v>1739</v>
      </c>
      <c r="F1012" t="s">
        <v>1740</v>
      </c>
      <c r="G1012" s="7">
        <v>161237786</v>
      </c>
    </row>
    <row r="1013" spans="1:7" x14ac:dyDescent="0.25">
      <c r="A1013" t="s">
        <v>1331</v>
      </c>
      <c r="B1013" t="s">
        <v>1317</v>
      </c>
      <c r="C1013" t="str">
        <f>+_xlfn.XLOOKUP(B1013,TablaDatos[COD],TablaDatos[ENTIDAD],"No",0)</f>
        <v>0222-01 IDARTES</v>
      </c>
      <c r="D1013" t="s">
        <v>51</v>
      </c>
      <c r="E1013" t="s">
        <v>1741</v>
      </c>
      <c r="F1013" t="s">
        <v>1742</v>
      </c>
      <c r="G1013" s="7">
        <v>13559526</v>
      </c>
    </row>
    <row r="1014" spans="1:7" x14ac:dyDescent="0.25">
      <c r="A1014" t="s">
        <v>1331</v>
      </c>
      <c r="B1014" t="s">
        <v>1317</v>
      </c>
      <c r="C1014" t="str">
        <f>+_xlfn.XLOOKUP(B1014,TablaDatos[COD],TablaDatos[ENTIDAD],"No",0)</f>
        <v>0222-01 IDARTES</v>
      </c>
      <c r="D1014" t="s">
        <v>51</v>
      </c>
      <c r="E1014" t="s">
        <v>1745</v>
      </c>
      <c r="F1014" t="s">
        <v>1746</v>
      </c>
      <c r="G1014" s="7">
        <v>7609100</v>
      </c>
    </row>
    <row r="1015" spans="1:7" x14ac:dyDescent="0.25">
      <c r="A1015" t="s">
        <v>1331</v>
      </c>
      <c r="B1015" t="s">
        <v>1317</v>
      </c>
      <c r="C1015" t="str">
        <f>+_xlfn.XLOOKUP(B1015,TablaDatos[COD],TablaDatos[ENTIDAD],"No",0)</f>
        <v>0222-01 IDARTES</v>
      </c>
      <c r="D1015" t="s">
        <v>51</v>
      </c>
      <c r="E1015" t="s">
        <v>1823</v>
      </c>
      <c r="F1015" t="s">
        <v>1740</v>
      </c>
      <c r="G1015" s="7">
        <v>1009495491</v>
      </c>
    </row>
    <row r="1016" spans="1:7" x14ac:dyDescent="0.25">
      <c r="A1016" t="s">
        <v>1331</v>
      </c>
      <c r="B1016" t="s">
        <v>1317</v>
      </c>
      <c r="C1016" t="str">
        <f>+_xlfn.XLOOKUP(B1016,TablaDatos[COD],TablaDatos[ENTIDAD],"No",0)</f>
        <v>0222-01 IDARTES</v>
      </c>
      <c r="D1016" t="s">
        <v>51</v>
      </c>
      <c r="E1016" t="s">
        <v>1860</v>
      </c>
      <c r="F1016" t="s">
        <v>1753</v>
      </c>
      <c r="G1016" s="7">
        <v>521970</v>
      </c>
    </row>
    <row r="1017" spans="1:7" x14ac:dyDescent="0.25">
      <c r="A1017" t="s">
        <v>1331</v>
      </c>
      <c r="B1017" t="s">
        <v>1317</v>
      </c>
      <c r="C1017" t="str">
        <f>+_xlfn.XLOOKUP(B1017,TablaDatos[COD],TablaDatos[ENTIDAD],"No",0)</f>
        <v>0222-01 IDARTES</v>
      </c>
      <c r="D1017" t="s">
        <v>51</v>
      </c>
      <c r="E1017" t="s">
        <v>1824</v>
      </c>
      <c r="F1017" t="s">
        <v>1742</v>
      </c>
      <c r="G1017" s="7">
        <v>171143450</v>
      </c>
    </row>
    <row r="1018" spans="1:7" x14ac:dyDescent="0.25">
      <c r="A1018" t="s">
        <v>1331</v>
      </c>
      <c r="B1018" t="s">
        <v>1317</v>
      </c>
      <c r="C1018" t="str">
        <f>+_xlfn.XLOOKUP(B1018,TablaDatos[COD],TablaDatos[ENTIDAD],"No",0)</f>
        <v>0222-01 IDARTES</v>
      </c>
      <c r="D1018" t="s">
        <v>51</v>
      </c>
      <c r="E1018" t="s">
        <v>1826</v>
      </c>
      <c r="F1018" t="s">
        <v>1746</v>
      </c>
      <c r="G1018" s="7">
        <v>53017769</v>
      </c>
    </row>
    <row r="1019" spans="1:7" x14ac:dyDescent="0.25">
      <c r="A1019" t="s">
        <v>1334</v>
      </c>
      <c r="B1019" t="s">
        <v>1317</v>
      </c>
      <c r="C1019" t="str">
        <f>+_xlfn.XLOOKUP(B1019,TablaDatos[COD],TablaDatos[ENTIDAD],"No",0)</f>
        <v>0222-01 IDARTES</v>
      </c>
      <c r="D1019" t="s">
        <v>56</v>
      </c>
      <c r="E1019" t="s">
        <v>1790</v>
      </c>
      <c r="F1019" t="s">
        <v>1791</v>
      </c>
      <c r="G1019" s="7">
        <v>29009692</v>
      </c>
    </row>
    <row r="1020" spans="1:7" x14ac:dyDescent="0.25">
      <c r="A1020" t="s">
        <v>1335</v>
      </c>
      <c r="B1020" t="s">
        <v>1317</v>
      </c>
      <c r="C1020" t="str">
        <f>+_xlfn.XLOOKUP(B1020,TablaDatos[COD],TablaDatos[ENTIDAD],"No",0)</f>
        <v>0222-01 IDARTES</v>
      </c>
      <c r="D1020" t="s">
        <v>58</v>
      </c>
      <c r="E1020" t="s">
        <v>1770</v>
      </c>
      <c r="F1020" t="s">
        <v>1771</v>
      </c>
      <c r="G1020" s="7">
        <v>33788678</v>
      </c>
    </row>
    <row r="1021" spans="1:7" x14ac:dyDescent="0.25">
      <c r="A1021" t="s">
        <v>1333</v>
      </c>
      <c r="B1021" t="s">
        <v>1317</v>
      </c>
      <c r="C1021" t="str">
        <f>+_xlfn.XLOOKUP(B1021,TablaDatos[COD],TablaDatos[ENTIDAD],"No",0)</f>
        <v>0222-01 IDARTES</v>
      </c>
      <c r="D1021" t="s">
        <v>54</v>
      </c>
      <c r="E1021" t="s">
        <v>1772</v>
      </c>
      <c r="F1021" t="s">
        <v>1773</v>
      </c>
      <c r="G1021" s="7">
        <v>126378712</v>
      </c>
    </row>
    <row r="1022" spans="1:7" x14ac:dyDescent="0.25">
      <c r="A1022" t="s">
        <v>1333</v>
      </c>
      <c r="B1022" t="s">
        <v>1317</v>
      </c>
      <c r="C1022" t="str">
        <f>+_xlfn.XLOOKUP(B1022,TablaDatos[COD],TablaDatos[ENTIDAD],"No",0)</f>
        <v>0222-01 IDARTES</v>
      </c>
      <c r="D1022" t="s">
        <v>54</v>
      </c>
      <c r="E1022" t="s">
        <v>1877</v>
      </c>
      <c r="F1022" t="s">
        <v>1773</v>
      </c>
      <c r="G1022" s="7">
        <v>34742830</v>
      </c>
    </row>
    <row r="1023" spans="1:7" x14ac:dyDescent="0.25">
      <c r="A1023" t="s">
        <v>1336</v>
      </c>
      <c r="B1023" t="s">
        <v>1337</v>
      </c>
      <c r="C1023" t="str">
        <f>+_xlfn.XLOOKUP(B1023,TablaDatos[COD],TablaDatos[ENTIDAD],"No",0)</f>
        <v>0226-01 UAECD</v>
      </c>
      <c r="D1023" t="s">
        <v>26</v>
      </c>
      <c r="E1023" t="s">
        <v>1774</v>
      </c>
      <c r="F1023" t="s">
        <v>1775</v>
      </c>
      <c r="G1023" s="7">
        <v>6800000</v>
      </c>
    </row>
    <row r="1024" spans="1:7" x14ac:dyDescent="0.25">
      <c r="A1024" t="s">
        <v>1339</v>
      </c>
      <c r="B1024" t="s">
        <v>1337</v>
      </c>
      <c r="C1024" t="str">
        <f>+_xlfn.XLOOKUP(B1024,TablaDatos[COD],TablaDatos[ENTIDAD],"No",0)</f>
        <v>0226-01 UAECD</v>
      </c>
      <c r="D1024" t="s">
        <v>28</v>
      </c>
      <c r="E1024" t="s">
        <v>1776</v>
      </c>
      <c r="F1024" t="s">
        <v>1777</v>
      </c>
      <c r="G1024" s="7">
        <v>276885600</v>
      </c>
    </row>
    <row r="1025" spans="1:7" x14ac:dyDescent="0.25">
      <c r="A1025" t="s">
        <v>1340</v>
      </c>
      <c r="B1025" t="s">
        <v>1337</v>
      </c>
      <c r="C1025" t="str">
        <f>+_xlfn.XLOOKUP(B1025,TablaDatos[COD],TablaDatos[ENTIDAD],"No",0)</f>
        <v>0226-01 UAECD</v>
      </c>
      <c r="D1025" t="s">
        <v>30</v>
      </c>
      <c r="E1025" t="s">
        <v>1792</v>
      </c>
      <c r="F1025" t="s">
        <v>1793</v>
      </c>
      <c r="G1025" s="7">
        <v>23772450</v>
      </c>
    </row>
    <row r="1026" spans="1:7" x14ac:dyDescent="0.25">
      <c r="A1026" t="s">
        <v>1343</v>
      </c>
      <c r="B1026" t="s">
        <v>1337</v>
      </c>
      <c r="C1026" t="str">
        <f>+_xlfn.XLOOKUP(B1026,TablaDatos[COD],TablaDatos[ENTIDAD],"No",0)</f>
        <v>0226-01 UAECD</v>
      </c>
      <c r="D1026" t="s">
        <v>36</v>
      </c>
      <c r="E1026" t="s">
        <v>1725</v>
      </c>
      <c r="F1026" t="s">
        <v>1726</v>
      </c>
      <c r="G1026" s="4">
        <v>5065525</v>
      </c>
    </row>
    <row r="1027" spans="1:7" x14ac:dyDescent="0.25">
      <c r="A1027" t="s">
        <v>1344</v>
      </c>
      <c r="B1027" t="s">
        <v>1337</v>
      </c>
      <c r="C1027" t="str">
        <f>+_xlfn.XLOOKUP(B1027,TablaDatos[COD],TablaDatos[ENTIDAD],"No",0)</f>
        <v>0226-01 UAECD</v>
      </c>
      <c r="D1027" t="s">
        <v>38</v>
      </c>
      <c r="E1027" t="s">
        <v>1727</v>
      </c>
      <c r="F1027" t="s">
        <v>1728</v>
      </c>
      <c r="G1027" s="4">
        <v>112780000</v>
      </c>
    </row>
    <row r="1028" spans="1:7" x14ac:dyDescent="0.25">
      <c r="A1028" t="s">
        <v>1344</v>
      </c>
      <c r="B1028" t="s">
        <v>1337</v>
      </c>
      <c r="C1028" t="str">
        <f>+_xlfn.XLOOKUP(B1028,TablaDatos[COD],TablaDatos[ENTIDAD],"No",0)</f>
        <v>0226-01 UAECD</v>
      </c>
      <c r="D1028" t="s">
        <v>38</v>
      </c>
      <c r="E1028" t="s">
        <v>1733</v>
      </c>
      <c r="F1028" t="s">
        <v>1734</v>
      </c>
      <c r="G1028" s="4">
        <v>204376000</v>
      </c>
    </row>
    <row r="1029" spans="1:7" x14ac:dyDescent="0.25">
      <c r="A1029" t="s">
        <v>1346</v>
      </c>
      <c r="B1029" t="s">
        <v>1337</v>
      </c>
      <c r="C1029" t="str">
        <f>+_xlfn.XLOOKUP(B1029,TablaDatos[COD],TablaDatos[ENTIDAD],"No",0)</f>
        <v>0226-01 UAECD</v>
      </c>
      <c r="D1029" t="s">
        <v>42</v>
      </c>
      <c r="E1029" t="s">
        <v>1760</v>
      </c>
      <c r="F1029" t="s">
        <v>1761</v>
      </c>
      <c r="G1029" s="4">
        <v>494788000</v>
      </c>
    </row>
    <row r="1030" spans="1:7" x14ac:dyDescent="0.25">
      <c r="A1030" t="s">
        <v>1347</v>
      </c>
      <c r="B1030" t="s">
        <v>1337</v>
      </c>
      <c r="C1030" t="str">
        <f>+_xlfn.XLOOKUP(B1030,TablaDatos[COD],TablaDatos[ENTIDAD],"No",0)</f>
        <v>0226-01 UAECD</v>
      </c>
      <c r="D1030" t="s">
        <v>44</v>
      </c>
      <c r="E1030" t="s">
        <v>1782</v>
      </c>
      <c r="F1030" t="s">
        <v>1783</v>
      </c>
      <c r="G1030" s="4">
        <v>65532000</v>
      </c>
    </row>
    <row r="1031" spans="1:7" x14ac:dyDescent="0.25">
      <c r="A1031" t="s">
        <v>1347</v>
      </c>
      <c r="B1031" t="s">
        <v>1337</v>
      </c>
      <c r="C1031" t="str">
        <f>+_xlfn.XLOOKUP(B1031,TablaDatos[COD],TablaDatos[ENTIDAD],"No",0)</f>
        <v>0226-01 UAECD</v>
      </c>
      <c r="D1031" t="s">
        <v>44</v>
      </c>
      <c r="E1031" t="s">
        <v>1821</v>
      </c>
      <c r="F1031" t="s">
        <v>1759</v>
      </c>
      <c r="G1031" s="4">
        <v>828987271</v>
      </c>
    </row>
    <row r="1032" spans="1:7" x14ac:dyDescent="0.25">
      <c r="A1032" t="s">
        <v>1347</v>
      </c>
      <c r="B1032" t="s">
        <v>1337</v>
      </c>
      <c r="C1032" t="str">
        <f>+_xlfn.XLOOKUP(B1032,TablaDatos[COD],TablaDatos[ENTIDAD],"No",0)</f>
        <v>0226-01 UAECD</v>
      </c>
      <c r="D1032" t="s">
        <v>44</v>
      </c>
      <c r="E1032" t="s">
        <v>1803</v>
      </c>
      <c r="F1032" t="s">
        <v>1785</v>
      </c>
      <c r="G1032" s="4">
        <v>46273018</v>
      </c>
    </row>
    <row r="1033" spans="1:7" x14ac:dyDescent="0.25">
      <c r="A1033" t="s">
        <v>1349</v>
      </c>
      <c r="B1033" t="s">
        <v>1337</v>
      </c>
      <c r="C1033" t="str">
        <f>+_xlfn.XLOOKUP(B1033,TablaDatos[COD],TablaDatos[ENTIDAD],"No",0)</f>
        <v>0226-01 UAECD</v>
      </c>
      <c r="D1033" t="s">
        <v>47</v>
      </c>
      <c r="E1033" t="s">
        <v>1762</v>
      </c>
      <c r="F1033" t="s">
        <v>1763</v>
      </c>
      <c r="G1033" s="4">
        <v>188059518</v>
      </c>
    </row>
    <row r="1034" spans="1:7" x14ac:dyDescent="0.25">
      <c r="A1034" t="s">
        <v>1350</v>
      </c>
      <c r="B1034" t="s">
        <v>1337</v>
      </c>
      <c r="C1034" t="str">
        <f>+_xlfn.XLOOKUP(B1034,TablaDatos[COD],TablaDatos[ENTIDAD],"No",0)</f>
        <v>0226-01 UAECD</v>
      </c>
      <c r="D1034" t="s">
        <v>49</v>
      </c>
      <c r="E1034" t="s">
        <v>1786</v>
      </c>
      <c r="F1034" t="s">
        <v>1787</v>
      </c>
      <c r="G1034" s="4">
        <v>3550859041</v>
      </c>
    </row>
    <row r="1035" spans="1:7" x14ac:dyDescent="0.25">
      <c r="A1035" t="s">
        <v>1350</v>
      </c>
      <c r="B1035" t="s">
        <v>1337</v>
      </c>
      <c r="C1035" t="str">
        <f>+_xlfn.XLOOKUP(B1035,TablaDatos[COD],TablaDatos[ENTIDAD],"No",0)</f>
        <v>0226-01 UAECD</v>
      </c>
      <c r="D1035" t="s">
        <v>49</v>
      </c>
      <c r="E1035" t="s">
        <v>1749</v>
      </c>
      <c r="F1035" t="s">
        <v>1750</v>
      </c>
      <c r="G1035" s="4">
        <v>291500</v>
      </c>
    </row>
    <row r="1036" spans="1:7" x14ac:dyDescent="0.25">
      <c r="A1036" t="s">
        <v>1350</v>
      </c>
      <c r="B1036" t="s">
        <v>1337</v>
      </c>
      <c r="C1036" t="str">
        <f>+_xlfn.XLOOKUP(B1036,TablaDatos[COD],TablaDatos[ENTIDAD],"No",0)</f>
        <v>0226-01 UAECD</v>
      </c>
      <c r="D1036" t="s">
        <v>49</v>
      </c>
      <c r="E1036" t="s">
        <v>1878</v>
      </c>
      <c r="F1036" t="s">
        <v>1787</v>
      </c>
      <c r="G1036" s="4">
        <v>536978099</v>
      </c>
    </row>
    <row r="1037" spans="1:7" x14ac:dyDescent="0.25">
      <c r="A1037" t="s">
        <v>1350</v>
      </c>
      <c r="B1037" t="s">
        <v>1337</v>
      </c>
      <c r="C1037" t="str">
        <f>+_xlfn.XLOOKUP(B1037,TablaDatos[COD],TablaDatos[ENTIDAD],"No",0)</f>
        <v>0226-01 UAECD</v>
      </c>
      <c r="D1037" t="s">
        <v>49</v>
      </c>
      <c r="E1037" t="s">
        <v>1822</v>
      </c>
      <c r="F1037" t="s">
        <v>1750</v>
      </c>
      <c r="G1037" s="4">
        <v>798335858</v>
      </c>
    </row>
    <row r="1038" spans="1:7" x14ac:dyDescent="0.25">
      <c r="A1038" t="s">
        <v>1351</v>
      </c>
      <c r="B1038" t="s">
        <v>1337</v>
      </c>
      <c r="C1038" t="str">
        <f>+_xlfn.XLOOKUP(B1038,TablaDatos[COD],TablaDatos[ENTIDAD],"No",0)</f>
        <v>0226-01 UAECD</v>
      </c>
      <c r="D1038" t="s">
        <v>51</v>
      </c>
      <c r="E1038" t="s">
        <v>1739</v>
      </c>
      <c r="F1038" t="s">
        <v>1740</v>
      </c>
      <c r="G1038" s="4">
        <v>27420865</v>
      </c>
    </row>
    <row r="1039" spans="1:7" x14ac:dyDescent="0.25">
      <c r="A1039" t="s">
        <v>1354</v>
      </c>
      <c r="B1039" t="s">
        <v>1337</v>
      </c>
      <c r="C1039" t="str">
        <f>+_xlfn.XLOOKUP(B1039,TablaDatos[COD],TablaDatos[ENTIDAD],"No",0)</f>
        <v>0226-01 UAECD</v>
      </c>
      <c r="D1039" t="s">
        <v>56</v>
      </c>
      <c r="E1039" t="s">
        <v>1880</v>
      </c>
      <c r="F1039" t="s">
        <v>1811</v>
      </c>
      <c r="G1039" s="4">
        <v>8704455</v>
      </c>
    </row>
    <row r="1040" spans="1:7" x14ac:dyDescent="0.25">
      <c r="A1040" t="s">
        <v>1354</v>
      </c>
      <c r="B1040" t="s">
        <v>1337</v>
      </c>
      <c r="C1040" t="str">
        <f>+_xlfn.XLOOKUP(B1040,TablaDatos[COD],TablaDatos[ENTIDAD],"No",0)</f>
        <v>0226-01 UAECD</v>
      </c>
      <c r="D1040" t="s">
        <v>56</v>
      </c>
      <c r="E1040" t="s">
        <v>1810</v>
      </c>
      <c r="F1040" t="s">
        <v>1811</v>
      </c>
      <c r="G1040" s="4">
        <v>9687576</v>
      </c>
    </row>
    <row r="1041" spans="1:7" x14ac:dyDescent="0.25">
      <c r="A1041" t="s">
        <v>1355</v>
      </c>
      <c r="B1041" t="s">
        <v>1337</v>
      </c>
      <c r="C1041" t="str">
        <f>+_xlfn.XLOOKUP(B1041,TablaDatos[COD],TablaDatos[ENTIDAD],"No",0)</f>
        <v>0226-01 UAECD</v>
      </c>
      <c r="D1041" t="s">
        <v>58</v>
      </c>
      <c r="E1041" t="s">
        <v>1770</v>
      </c>
      <c r="F1041" t="s">
        <v>1771</v>
      </c>
      <c r="G1041" s="4">
        <v>236641146</v>
      </c>
    </row>
    <row r="1042" spans="1:7" x14ac:dyDescent="0.25">
      <c r="A1042" t="s">
        <v>1353</v>
      </c>
      <c r="B1042" t="s">
        <v>1337</v>
      </c>
      <c r="C1042" t="str">
        <f>+_xlfn.XLOOKUP(B1042,TablaDatos[COD],TablaDatos[ENTIDAD],"No",0)</f>
        <v>0226-01 UAECD</v>
      </c>
      <c r="D1042" t="s">
        <v>54</v>
      </c>
      <c r="E1042" t="s">
        <v>1772</v>
      </c>
      <c r="F1042" t="s">
        <v>1773</v>
      </c>
      <c r="G1042" s="4">
        <v>266689531</v>
      </c>
    </row>
    <row r="1043" spans="1:7" x14ac:dyDescent="0.25">
      <c r="A1043" t="s">
        <v>1359</v>
      </c>
      <c r="B1043" t="s">
        <v>1357</v>
      </c>
      <c r="C1043" t="str">
        <f>+_xlfn.XLOOKUP(B1043,TablaDatos[COD],TablaDatos[ENTIDAD],"No",0)</f>
        <v>0227-01 UAERMV</v>
      </c>
      <c r="D1043" t="s">
        <v>28</v>
      </c>
      <c r="E1043" t="s">
        <v>1776</v>
      </c>
      <c r="F1043" t="s">
        <v>1777</v>
      </c>
      <c r="G1043" s="4">
        <v>278760000</v>
      </c>
    </row>
    <row r="1044" spans="1:7" x14ac:dyDescent="0.25">
      <c r="A1044" t="s">
        <v>1361</v>
      </c>
      <c r="B1044" t="s">
        <v>1357</v>
      </c>
      <c r="C1044" t="str">
        <f>+_xlfn.XLOOKUP(B1044,TablaDatos[COD],TablaDatos[ENTIDAD],"No",0)</f>
        <v>0227-01 UAERMV</v>
      </c>
      <c r="D1044" t="s">
        <v>32</v>
      </c>
      <c r="E1044" t="s">
        <v>1778</v>
      </c>
      <c r="F1044" t="s">
        <v>1779</v>
      </c>
      <c r="G1044" s="4">
        <v>4462500</v>
      </c>
    </row>
    <row r="1045" spans="1:7" x14ac:dyDescent="0.25">
      <c r="A1045" t="s">
        <v>1361</v>
      </c>
      <c r="B1045" t="s">
        <v>1357</v>
      </c>
      <c r="C1045" t="str">
        <f>+_xlfn.XLOOKUP(B1045,TablaDatos[COD],TablaDatos[ENTIDAD],"No",0)</f>
        <v>0227-01 UAERMV</v>
      </c>
      <c r="D1045" t="s">
        <v>32</v>
      </c>
      <c r="E1045" t="s">
        <v>1795</v>
      </c>
      <c r="F1045" t="s">
        <v>1767</v>
      </c>
      <c r="G1045" s="4">
        <v>107756130</v>
      </c>
    </row>
    <row r="1046" spans="1:7" x14ac:dyDescent="0.25">
      <c r="A1046" t="s">
        <v>1363</v>
      </c>
      <c r="B1046" t="s">
        <v>1357</v>
      </c>
      <c r="C1046" t="str">
        <f>+_xlfn.XLOOKUP(B1046,TablaDatos[COD],TablaDatos[ENTIDAD],"No",0)</f>
        <v>0227-01 UAERMV</v>
      </c>
      <c r="D1046" t="s">
        <v>36</v>
      </c>
      <c r="E1046" t="s">
        <v>1725</v>
      </c>
      <c r="F1046" t="s">
        <v>1726</v>
      </c>
      <c r="G1046" s="4">
        <v>78817814</v>
      </c>
    </row>
    <row r="1047" spans="1:7" x14ac:dyDescent="0.25">
      <c r="A1047" t="s">
        <v>1363</v>
      </c>
      <c r="B1047" t="s">
        <v>1357</v>
      </c>
      <c r="C1047" t="str">
        <f>+_xlfn.XLOOKUP(B1047,TablaDatos[COD],TablaDatos[ENTIDAD],"No",0)</f>
        <v>0227-01 UAERMV</v>
      </c>
      <c r="D1047" t="s">
        <v>36</v>
      </c>
      <c r="E1047" t="s">
        <v>1828</v>
      </c>
      <c r="F1047" t="s">
        <v>1829</v>
      </c>
      <c r="G1047" s="4">
        <v>1026393</v>
      </c>
    </row>
    <row r="1048" spans="1:7" x14ac:dyDescent="0.25">
      <c r="A1048" t="s">
        <v>1363</v>
      </c>
      <c r="B1048" t="s">
        <v>1357</v>
      </c>
      <c r="C1048" t="str">
        <f>+_xlfn.XLOOKUP(B1048,TablaDatos[COD],TablaDatos[ENTIDAD],"No",0)</f>
        <v>0227-01 UAERMV</v>
      </c>
      <c r="D1048" t="s">
        <v>36</v>
      </c>
      <c r="E1048" t="s">
        <v>1830</v>
      </c>
      <c r="F1048" t="s">
        <v>1755</v>
      </c>
      <c r="G1048" s="4">
        <v>180717538</v>
      </c>
    </row>
    <row r="1049" spans="1:7" x14ac:dyDescent="0.25">
      <c r="A1049" t="s">
        <v>1364</v>
      </c>
      <c r="B1049" t="s">
        <v>1357</v>
      </c>
      <c r="C1049" t="str">
        <f>+_xlfn.XLOOKUP(B1049,TablaDatos[COD],TablaDatos[ENTIDAD],"No",0)</f>
        <v>0227-01 UAERMV</v>
      </c>
      <c r="D1049" t="s">
        <v>38</v>
      </c>
      <c r="E1049" t="s">
        <v>1818</v>
      </c>
      <c r="F1049" t="s">
        <v>1797</v>
      </c>
      <c r="G1049" s="4">
        <v>940500</v>
      </c>
    </row>
    <row r="1050" spans="1:7" x14ac:dyDescent="0.25">
      <c r="A1050" t="s">
        <v>1364</v>
      </c>
      <c r="B1050" t="s">
        <v>1357</v>
      </c>
      <c r="C1050" t="str">
        <f>+_xlfn.XLOOKUP(B1050,TablaDatos[COD],TablaDatos[ENTIDAD],"No",0)</f>
        <v>0227-01 UAERMV</v>
      </c>
      <c r="D1050" t="s">
        <v>38</v>
      </c>
      <c r="E1050" t="s">
        <v>1819</v>
      </c>
      <c r="F1050" t="s">
        <v>1732</v>
      </c>
      <c r="G1050" s="4">
        <v>1193197480</v>
      </c>
    </row>
    <row r="1051" spans="1:7" x14ac:dyDescent="0.25">
      <c r="A1051" t="s">
        <v>1365</v>
      </c>
      <c r="B1051" t="s">
        <v>1357</v>
      </c>
      <c r="C1051" t="str">
        <f>+_xlfn.XLOOKUP(B1051,TablaDatos[COD],TablaDatos[ENTIDAD],"No",0)</f>
        <v>0227-01 UAERMV</v>
      </c>
      <c r="D1051" t="s">
        <v>40</v>
      </c>
      <c r="E1051" t="s">
        <v>1845</v>
      </c>
      <c r="F1051" t="s">
        <v>1781</v>
      </c>
      <c r="G1051" s="4">
        <v>0</v>
      </c>
    </row>
    <row r="1052" spans="1:7" x14ac:dyDescent="0.25">
      <c r="A1052" t="s">
        <v>1366</v>
      </c>
      <c r="B1052" t="s">
        <v>1357</v>
      </c>
      <c r="C1052" t="str">
        <f>+_xlfn.XLOOKUP(B1052,TablaDatos[COD],TablaDatos[ENTIDAD],"No",0)</f>
        <v>0227-01 UAERMV</v>
      </c>
      <c r="D1052" t="s">
        <v>42</v>
      </c>
      <c r="E1052" t="s">
        <v>1747</v>
      </c>
      <c r="F1052" t="s">
        <v>1748</v>
      </c>
      <c r="G1052" s="4">
        <v>6597270</v>
      </c>
    </row>
    <row r="1053" spans="1:7" x14ac:dyDescent="0.25">
      <c r="A1053" t="s">
        <v>1366</v>
      </c>
      <c r="B1053" t="s">
        <v>1357</v>
      </c>
      <c r="C1053" t="str">
        <f>+_xlfn.XLOOKUP(B1053,TablaDatos[COD],TablaDatos[ENTIDAD],"No",0)</f>
        <v>0227-01 UAERMV</v>
      </c>
      <c r="D1053" t="s">
        <v>42</v>
      </c>
      <c r="E1053" t="s">
        <v>1760</v>
      </c>
      <c r="F1053" t="s">
        <v>1761</v>
      </c>
      <c r="G1053" s="4">
        <v>2300000</v>
      </c>
    </row>
    <row r="1054" spans="1:7" x14ac:dyDescent="0.25">
      <c r="A1054" t="s">
        <v>1369</v>
      </c>
      <c r="B1054" t="s">
        <v>1357</v>
      </c>
      <c r="C1054" t="str">
        <f>+_xlfn.XLOOKUP(B1054,TablaDatos[COD],TablaDatos[ENTIDAD],"No",0)</f>
        <v>0227-01 UAERMV</v>
      </c>
      <c r="D1054" t="s">
        <v>47</v>
      </c>
      <c r="E1054" t="s">
        <v>1890</v>
      </c>
      <c r="F1054" t="s">
        <v>1832</v>
      </c>
      <c r="G1054" s="4">
        <v>2884026371</v>
      </c>
    </row>
    <row r="1055" spans="1:7" x14ac:dyDescent="0.25">
      <c r="A1055" t="s">
        <v>1370</v>
      </c>
      <c r="B1055" t="s">
        <v>1357</v>
      </c>
      <c r="C1055" t="str">
        <f>+_xlfn.XLOOKUP(B1055,TablaDatos[COD],TablaDatos[ENTIDAD],"No",0)</f>
        <v>0227-01 UAERMV</v>
      </c>
      <c r="D1055" t="s">
        <v>49</v>
      </c>
      <c r="E1055" t="s">
        <v>1749</v>
      </c>
      <c r="F1055" t="s">
        <v>1750</v>
      </c>
      <c r="G1055" s="4">
        <v>7149321</v>
      </c>
    </row>
    <row r="1056" spans="1:7" x14ac:dyDescent="0.25">
      <c r="A1056" t="s">
        <v>1371</v>
      </c>
      <c r="B1056" t="s">
        <v>1357</v>
      </c>
      <c r="C1056" t="str">
        <f>+_xlfn.XLOOKUP(B1056,TablaDatos[COD],TablaDatos[ENTIDAD],"No",0)</f>
        <v>0227-01 UAERMV</v>
      </c>
      <c r="D1056" t="s">
        <v>51</v>
      </c>
      <c r="E1056" t="s">
        <v>1739</v>
      </c>
      <c r="F1056" t="s">
        <v>1740</v>
      </c>
      <c r="G1056" s="4">
        <v>256511560</v>
      </c>
    </row>
    <row r="1057" spans="1:7" x14ac:dyDescent="0.25">
      <c r="A1057" t="s">
        <v>1371</v>
      </c>
      <c r="B1057" t="s">
        <v>1357</v>
      </c>
      <c r="C1057" t="str">
        <f>+_xlfn.XLOOKUP(B1057,TablaDatos[COD],TablaDatos[ENTIDAD],"No",0)</f>
        <v>0227-01 UAERMV</v>
      </c>
      <c r="D1057" t="s">
        <v>51</v>
      </c>
      <c r="E1057" t="s">
        <v>1741</v>
      </c>
      <c r="F1057" t="s">
        <v>1742</v>
      </c>
      <c r="G1057" s="4">
        <v>71454600</v>
      </c>
    </row>
    <row r="1058" spans="1:7" x14ac:dyDescent="0.25">
      <c r="A1058" t="s">
        <v>1371</v>
      </c>
      <c r="B1058" t="s">
        <v>1357</v>
      </c>
      <c r="C1058" t="str">
        <f>+_xlfn.XLOOKUP(B1058,TablaDatos[COD],TablaDatos[ENTIDAD],"No",0)</f>
        <v>0227-01 UAERMV</v>
      </c>
      <c r="D1058" t="s">
        <v>51</v>
      </c>
      <c r="E1058" t="s">
        <v>1745</v>
      </c>
      <c r="F1058" t="s">
        <v>1746</v>
      </c>
      <c r="G1058" s="4">
        <v>9903860</v>
      </c>
    </row>
    <row r="1059" spans="1:7" x14ac:dyDescent="0.25">
      <c r="A1059" t="s">
        <v>1371</v>
      </c>
      <c r="B1059" t="s">
        <v>1357</v>
      </c>
      <c r="C1059" t="str">
        <f>+_xlfn.XLOOKUP(B1059,TablaDatos[COD],TablaDatos[ENTIDAD],"No",0)</f>
        <v>0227-01 UAERMV</v>
      </c>
      <c r="D1059" t="s">
        <v>51</v>
      </c>
      <c r="E1059" t="s">
        <v>1823</v>
      </c>
      <c r="F1059" t="s">
        <v>1740</v>
      </c>
      <c r="G1059" s="4">
        <v>628607940</v>
      </c>
    </row>
    <row r="1060" spans="1:7" x14ac:dyDescent="0.25">
      <c r="A1060" t="s">
        <v>1371</v>
      </c>
      <c r="B1060" t="s">
        <v>1357</v>
      </c>
      <c r="C1060" t="str">
        <f>+_xlfn.XLOOKUP(B1060,TablaDatos[COD],TablaDatos[ENTIDAD],"No",0)</f>
        <v>0227-01 UAERMV</v>
      </c>
      <c r="D1060" t="s">
        <v>51</v>
      </c>
      <c r="E1060" t="s">
        <v>1824</v>
      </c>
      <c r="F1060" t="s">
        <v>1742</v>
      </c>
      <c r="G1060" s="4">
        <v>8065821</v>
      </c>
    </row>
    <row r="1061" spans="1:7" x14ac:dyDescent="0.25">
      <c r="A1061" t="s">
        <v>1371</v>
      </c>
      <c r="B1061" t="s">
        <v>1357</v>
      </c>
      <c r="C1061" t="str">
        <f>+_xlfn.XLOOKUP(B1061,TablaDatos[COD],TablaDatos[ENTIDAD],"No",0)</f>
        <v>0227-01 UAERMV</v>
      </c>
      <c r="D1061" t="s">
        <v>51</v>
      </c>
      <c r="E1061" t="s">
        <v>1826</v>
      </c>
      <c r="F1061" t="s">
        <v>1746</v>
      </c>
      <c r="G1061" s="4">
        <v>0</v>
      </c>
    </row>
    <row r="1062" spans="1:7" x14ac:dyDescent="0.25">
      <c r="A1062" t="s">
        <v>1374</v>
      </c>
      <c r="B1062" t="s">
        <v>1357</v>
      </c>
      <c r="C1062" t="str">
        <f>+_xlfn.XLOOKUP(B1062,TablaDatos[COD],TablaDatos[ENTIDAD],"No",0)</f>
        <v>0227-01 UAERMV</v>
      </c>
      <c r="D1062" t="s">
        <v>56</v>
      </c>
      <c r="E1062" t="s">
        <v>1790</v>
      </c>
      <c r="F1062" t="s">
        <v>1791</v>
      </c>
      <c r="G1062" s="4">
        <v>6645734</v>
      </c>
    </row>
    <row r="1063" spans="1:7" x14ac:dyDescent="0.25">
      <c r="A1063" t="s">
        <v>1375</v>
      </c>
      <c r="B1063" t="s">
        <v>1357</v>
      </c>
      <c r="C1063" t="str">
        <f>+_xlfn.XLOOKUP(B1063,TablaDatos[COD],TablaDatos[ENTIDAD],"No",0)</f>
        <v>0227-01 UAERMV</v>
      </c>
      <c r="D1063" t="s">
        <v>58</v>
      </c>
      <c r="E1063" t="s">
        <v>1770</v>
      </c>
      <c r="F1063" t="s">
        <v>1771</v>
      </c>
      <c r="G1063" s="4">
        <v>440954475</v>
      </c>
    </row>
    <row r="1064" spans="1:7" x14ac:dyDescent="0.25">
      <c r="A1064" t="s">
        <v>1373</v>
      </c>
      <c r="B1064" t="s">
        <v>1357</v>
      </c>
      <c r="C1064" t="str">
        <f>+_xlfn.XLOOKUP(B1064,TablaDatos[COD],TablaDatos[ENTIDAD],"No",0)</f>
        <v>0227-01 UAERMV</v>
      </c>
      <c r="D1064" t="s">
        <v>54</v>
      </c>
      <c r="E1064" t="s">
        <v>1772</v>
      </c>
      <c r="F1064" t="s">
        <v>1773</v>
      </c>
      <c r="G1064" s="4">
        <v>722165825</v>
      </c>
    </row>
    <row r="1065" spans="1:7" x14ac:dyDescent="0.25">
      <c r="A1065" t="s">
        <v>1376</v>
      </c>
      <c r="B1065" t="s">
        <v>1377</v>
      </c>
      <c r="C1065" t="str">
        <f>+_xlfn.XLOOKUP(B1065,TablaDatos[COD],TablaDatos[ENTIDAD],"No",0)</f>
        <v>0228-01 UAESP</v>
      </c>
      <c r="D1065" t="s">
        <v>26</v>
      </c>
      <c r="E1065" t="s">
        <v>1774</v>
      </c>
      <c r="F1065" t="s">
        <v>1775</v>
      </c>
      <c r="G1065" s="4">
        <v>650000</v>
      </c>
    </row>
    <row r="1066" spans="1:7" x14ac:dyDescent="0.25">
      <c r="A1066" t="s">
        <v>1376</v>
      </c>
      <c r="B1066" t="s">
        <v>1377</v>
      </c>
      <c r="C1066" t="str">
        <f>+_xlfn.XLOOKUP(B1066,TablaDatos[COD],TablaDatos[ENTIDAD],"No",0)</f>
        <v>0228-01 UAESP</v>
      </c>
      <c r="D1066" t="s">
        <v>26</v>
      </c>
      <c r="E1066" t="s">
        <v>1839</v>
      </c>
      <c r="F1066" t="s">
        <v>1775</v>
      </c>
      <c r="G1066" s="4">
        <v>26100868757</v>
      </c>
    </row>
    <row r="1067" spans="1:7" x14ac:dyDescent="0.25">
      <c r="A1067" t="s">
        <v>1381</v>
      </c>
      <c r="B1067" t="s">
        <v>1377</v>
      </c>
      <c r="C1067" t="str">
        <f>+_xlfn.XLOOKUP(B1067,TablaDatos[COD],TablaDatos[ENTIDAD],"No",0)</f>
        <v>0228-01 UAESP</v>
      </c>
      <c r="D1067" t="s">
        <v>32</v>
      </c>
      <c r="E1067" t="s">
        <v>1778</v>
      </c>
      <c r="F1067" t="s">
        <v>1779</v>
      </c>
      <c r="G1067" s="4">
        <v>0</v>
      </c>
    </row>
    <row r="1068" spans="1:7" x14ac:dyDescent="0.25">
      <c r="A1068" t="s">
        <v>1382</v>
      </c>
      <c r="B1068" t="s">
        <v>1377</v>
      </c>
      <c r="C1068" t="str">
        <f>+_xlfn.XLOOKUP(B1068,TablaDatos[COD],TablaDatos[ENTIDAD],"No",0)</f>
        <v>0228-01 UAESP</v>
      </c>
      <c r="D1068" t="s">
        <v>34</v>
      </c>
      <c r="E1068" t="s">
        <v>1892</v>
      </c>
      <c r="F1068" t="s">
        <v>1870</v>
      </c>
      <c r="G1068" s="4">
        <v>2346107800</v>
      </c>
    </row>
    <row r="1069" spans="1:7" x14ac:dyDescent="0.25">
      <c r="A1069" t="s">
        <v>1383</v>
      </c>
      <c r="B1069" t="s">
        <v>1377</v>
      </c>
      <c r="C1069" t="str">
        <f>+_xlfn.XLOOKUP(B1069,TablaDatos[COD],TablaDatos[ENTIDAD],"No",0)</f>
        <v>0228-01 UAESP</v>
      </c>
      <c r="D1069" t="s">
        <v>36</v>
      </c>
      <c r="E1069" t="s">
        <v>1725</v>
      </c>
      <c r="F1069" t="s">
        <v>1726</v>
      </c>
      <c r="G1069" s="4">
        <v>33861452</v>
      </c>
    </row>
    <row r="1070" spans="1:7" x14ac:dyDescent="0.25">
      <c r="A1070" t="s">
        <v>1383</v>
      </c>
      <c r="B1070" t="s">
        <v>1377</v>
      </c>
      <c r="C1070" t="str">
        <f>+_xlfn.XLOOKUP(B1070,TablaDatos[COD],TablaDatos[ENTIDAD],"No",0)</f>
        <v>0228-01 UAESP</v>
      </c>
      <c r="D1070" t="s">
        <v>36</v>
      </c>
      <c r="E1070" t="s">
        <v>1828</v>
      </c>
      <c r="F1070" t="s">
        <v>1829</v>
      </c>
      <c r="G1070" s="4">
        <v>0</v>
      </c>
    </row>
    <row r="1071" spans="1:7" x14ac:dyDescent="0.25">
      <c r="A1071" t="s">
        <v>1384</v>
      </c>
      <c r="B1071" t="s">
        <v>1377</v>
      </c>
      <c r="C1071" t="str">
        <f>+_xlfn.XLOOKUP(B1071,TablaDatos[COD],TablaDatos[ENTIDAD],"No",0)</f>
        <v>0228-01 UAESP</v>
      </c>
      <c r="D1071" t="s">
        <v>38</v>
      </c>
      <c r="E1071" t="s">
        <v>1727</v>
      </c>
      <c r="F1071" t="s">
        <v>1728</v>
      </c>
      <c r="G1071" s="4">
        <v>69777948</v>
      </c>
    </row>
    <row r="1072" spans="1:7" x14ac:dyDescent="0.25">
      <c r="A1072" t="s">
        <v>1384</v>
      </c>
      <c r="B1072" t="s">
        <v>1377</v>
      </c>
      <c r="C1072" t="str">
        <f>+_xlfn.XLOOKUP(B1072,TablaDatos[COD],TablaDatos[ENTIDAD],"No",0)</f>
        <v>0228-01 UAESP</v>
      </c>
      <c r="D1072" t="s">
        <v>38</v>
      </c>
      <c r="E1072" t="s">
        <v>1729</v>
      </c>
      <c r="F1072" t="s">
        <v>1730</v>
      </c>
      <c r="G1072" s="4">
        <v>9000000</v>
      </c>
    </row>
    <row r="1073" spans="1:7" x14ac:dyDescent="0.25">
      <c r="A1073" t="s">
        <v>1384</v>
      </c>
      <c r="B1073" t="s">
        <v>1377</v>
      </c>
      <c r="C1073" t="str">
        <f>+_xlfn.XLOOKUP(B1073,TablaDatos[COD],TablaDatos[ENTIDAD],"No",0)</f>
        <v>0228-01 UAESP</v>
      </c>
      <c r="D1073" t="s">
        <v>38</v>
      </c>
      <c r="E1073" t="s">
        <v>1756</v>
      </c>
      <c r="F1073" t="s">
        <v>1757</v>
      </c>
      <c r="G1073" s="4">
        <v>0</v>
      </c>
    </row>
    <row r="1074" spans="1:7" x14ac:dyDescent="0.25">
      <c r="A1074" t="s">
        <v>1384</v>
      </c>
      <c r="B1074" t="s">
        <v>1377</v>
      </c>
      <c r="C1074" t="str">
        <f>+_xlfn.XLOOKUP(B1074,TablaDatos[COD],TablaDatos[ENTIDAD],"No",0)</f>
        <v>0228-01 UAESP</v>
      </c>
      <c r="D1074" t="s">
        <v>38</v>
      </c>
      <c r="E1074" t="s">
        <v>1731</v>
      </c>
      <c r="F1074" t="s">
        <v>1732</v>
      </c>
      <c r="G1074" s="4">
        <v>654810</v>
      </c>
    </row>
    <row r="1075" spans="1:7" x14ac:dyDescent="0.25">
      <c r="A1075" t="s">
        <v>1384</v>
      </c>
      <c r="B1075" t="s">
        <v>1377</v>
      </c>
      <c r="C1075" t="str">
        <f>+_xlfn.XLOOKUP(B1075,TablaDatos[COD],TablaDatos[ENTIDAD],"No",0)</f>
        <v>0228-01 UAESP</v>
      </c>
      <c r="D1075" t="s">
        <v>38</v>
      </c>
      <c r="E1075" t="s">
        <v>1733</v>
      </c>
      <c r="F1075" t="s">
        <v>1734</v>
      </c>
      <c r="G1075" s="4">
        <v>85000000</v>
      </c>
    </row>
    <row r="1076" spans="1:7" x14ac:dyDescent="0.25">
      <c r="A1076" t="s">
        <v>1384</v>
      </c>
      <c r="B1076" t="s">
        <v>1377</v>
      </c>
      <c r="C1076" t="str">
        <f>+_xlfn.XLOOKUP(B1076,TablaDatos[COD],TablaDatos[ENTIDAD],"No",0)</f>
        <v>0228-01 UAESP</v>
      </c>
      <c r="D1076" t="s">
        <v>38</v>
      </c>
      <c r="E1076" t="s">
        <v>1819</v>
      </c>
      <c r="F1076" t="s">
        <v>1732</v>
      </c>
      <c r="G1076" s="4">
        <v>673150334</v>
      </c>
    </row>
    <row r="1077" spans="1:7" x14ac:dyDescent="0.25">
      <c r="A1077" t="s">
        <v>1385</v>
      </c>
      <c r="B1077" t="s">
        <v>1377</v>
      </c>
      <c r="C1077" t="str">
        <f>+_xlfn.XLOOKUP(B1077,TablaDatos[COD],TablaDatos[ENTIDAD],"No",0)</f>
        <v>0228-01 UAESP</v>
      </c>
      <c r="D1077" t="s">
        <v>40</v>
      </c>
      <c r="E1077" t="s">
        <v>1845</v>
      </c>
      <c r="F1077" t="s">
        <v>1781</v>
      </c>
      <c r="G1077" s="4">
        <v>0</v>
      </c>
    </row>
    <row r="1078" spans="1:7" x14ac:dyDescent="0.25">
      <c r="A1078" t="s">
        <v>1386</v>
      </c>
      <c r="B1078" t="s">
        <v>1377</v>
      </c>
      <c r="C1078" t="str">
        <f>+_xlfn.XLOOKUP(B1078,TablaDatos[COD],TablaDatos[ENTIDAD],"No",0)</f>
        <v>0228-01 UAESP</v>
      </c>
      <c r="D1078" t="s">
        <v>42</v>
      </c>
      <c r="E1078" t="s">
        <v>1751</v>
      </c>
      <c r="F1078" t="s">
        <v>1736</v>
      </c>
      <c r="G1078" s="4">
        <v>0</v>
      </c>
    </row>
    <row r="1079" spans="1:7" x14ac:dyDescent="0.25">
      <c r="A1079" t="s">
        <v>1387</v>
      </c>
      <c r="B1079" t="s">
        <v>1377</v>
      </c>
      <c r="C1079" t="str">
        <f>+_xlfn.XLOOKUP(B1079,TablaDatos[COD],TablaDatos[ENTIDAD],"No",0)</f>
        <v>0228-01 UAESP</v>
      </c>
      <c r="D1079" t="s">
        <v>44</v>
      </c>
      <c r="E1079" t="s">
        <v>1821</v>
      </c>
      <c r="F1079" t="s">
        <v>1759</v>
      </c>
      <c r="G1079" s="4">
        <v>0</v>
      </c>
    </row>
    <row r="1080" spans="1:7" x14ac:dyDescent="0.25">
      <c r="A1080" t="s">
        <v>1389</v>
      </c>
      <c r="B1080" t="s">
        <v>1377</v>
      </c>
      <c r="C1080" t="str">
        <f>+_xlfn.XLOOKUP(B1080,TablaDatos[COD],TablaDatos[ENTIDAD],"No",0)</f>
        <v>0228-01 UAESP</v>
      </c>
      <c r="D1080" t="s">
        <v>47</v>
      </c>
      <c r="E1080" t="s">
        <v>1893</v>
      </c>
      <c r="F1080" t="s">
        <v>1805</v>
      </c>
      <c r="G1080" s="4">
        <v>300000</v>
      </c>
    </row>
    <row r="1081" spans="1:7" x14ac:dyDescent="0.25">
      <c r="A1081" t="s">
        <v>1389</v>
      </c>
      <c r="B1081" t="s">
        <v>1377</v>
      </c>
      <c r="C1081" t="str">
        <f>+_xlfn.XLOOKUP(B1081,TablaDatos[COD],TablaDatos[ENTIDAD],"No",0)</f>
        <v>0228-01 UAESP</v>
      </c>
      <c r="D1081" t="s">
        <v>47</v>
      </c>
      <c r="E1081" t="s">
        <v>1762</v>
      </c>
      <c r="F1081" t="s">
        <v>1763</v>
      </c>
      <c r="G1081" s="4">
        <v>1423500</v>
      </c>
    </row>
    <row r="1082" spans="1:7" x14ac:dyDescent="0.25">
      <c r="A1082" t="s">
        <v>1390</v>
      </c>
      <c r="B1082" t="s">
        <v>1377</v>
      </c>
      <c r="C1082" t="str">
        <f>+_xlfn.XLOOKUP(B1082,TablaDatos[COD],TablaDatos[ENTIDAD],"No",0)</f>
        <v>0228-01 UAESP</v>
      </c>
      <c r="D1082" t="s">
        <v>49</v>
      </c>
      <c r="E1082" t="s">
        <v>1786</v>
      </c>
      <c r="F1082" t="s">
        <v>1787</v>
      </c>
      <c r="G1082" s="4">
        <v>1130601575</v>
      </c>
    </row>
    <row r="1083" spans="1:7" x14ac:dyDescent="0.25">
      <c r="A1083" t="s">
        <v>1390</v>
      </c>
      <c r="B1083" t="s">
        <v>1377</v>
      </c>
      <c r="C1083" t="str">
        <f>+_xlfn.XLOOKUP(B1083,TablaDatos[COD],TablaDatos[ENTIDAD],"No",0)</f>
        <v>0228-01 UAESP</v>
      </c>
      <c r="D1083" t="s">
        <v>49</v>
      </c>
      <c r="E1083" t="s">
        <v>1749</v>
      </c>
      <c r="F1083" t="s">
        <v>1750</v>
      </c>
      <c r="G1083" s="4">
        <v>3856259</v>
      </c>
    </row>
    <row r="1084" spans="1:7" x14ac:dyDescent="0.25">
      <c r="A1084" t="s">
        <v>1391</v>
      </c>
      <c r="B1084" t="s">
        <v>1377</v>
      </c>
      <c r="C1084" t="str">
        <f>+_xlfn.XLOOKUP(B1084,TablaDatos[COD],TablaDatos[ENTIDAD],"No",0)</f>
        <v>0228-01 UAESP</v>
      </c>
      <c r="D1084" t="s">
        <v>51</v>
      </c>
      <c r="E1084" t="s">
        <v>1739</v>
      </c>
      <c r="F1084" t="s">
        <v>1740</v>
      </c>
      <c r="G1084" s="4">
        <v>150337735</v>
      </c>
    </row>
    <row r="1085" spans="1:7" x14ac:dyDescent="0.25">
      <c r="A1085" t="s">
        <v>1391</v>
      </c>
      <c r="B1085" t="s">
        <v>1377</v>
      </c>
      <c r="C1085" t="str">
        <f>+_xlfn.XLOOKUP(B1085,TablaDatos[COD],TablaDatos[ENTIDAD],"No",0)</f>
        <v>0228-01 UAESP</v>
      </c>
      <c r="D1085" t="s">
        <v>51</v>
      </c>
      <c r="E1085" t="s">
        <v>1741</v>
      </c>
      <c r="F1085" t="s">
        <v>1742</v>
      </c>
      <c r="G1085" s="4">
        <v>40000000</v>
      </c>
    </row>
    <row r="1086" spans="1:7" x14ac:dyDescent="0.25">
      <c r="A1086" t="s">
        <v>1391</v>
      </c>
      <c r="B1086" t="s">
        <v>1377</v>
      </c>
      <c r="C1086" t="str">
        <f>+_xlfn.XLOOKUP(B1086,TablaDatos[COD],TablaDatos[ENTIDAD],"No",0)</f>
        <v>0228-01 UAESP</v>
      </c>
      <c r="D1086" t="s">
        <v>51</v>
      </c>
      <c r="E1086" t="s">
        <v>1745</v>
      </c>
      <c r="F1086" t="s">
        <v>1746</v>
      </c>
      <c r="G1086" s="4">
        <v>10000000</v>
      </c>
    </row>
    <row r="1087" spans="1:7" x14ac:dyDescent="0.25">
      <c r="A1087" t="s">
        <v>1391</v>
      </c>
      <c r="B1087" t="s">
        <v>1377</v>
      </c>
      <c r="C1087" t="str">
        <f>+_xlfn.XLOOKUP(B1087,TablaDatos[COD],TablaDatos[ENTIDAD],"No",0)</f>
        <v>0228-01 UAESP</v>
      </c>
      <c r="D1087" t="s">
        <v>51</v>
      </c>
      <c r="E1087" t="s">
        <v>1826</v>
      </c>
      <c r="F1087" t="s">
        <v>1746</v>
      </c>
      <c r="G1087" s="4">
        <v>46279277580</v>
      </c>
    </row>
    <row r="1088" spans="1:7" x14ac:dyDescent="0.25">
      <c r="A1088" t="s">
        <v>1394</v>
      </c>
      <c r="B1088" t="s">
        <v>1377</v>
      </c>
      <c r="C1088" t="str">
        <f>+_xlfn.XLOOKUP(B1088,TablaDatos[COD],TablaDatos[ENTIDAD],"No",0)</f>
        <v>0228-01 UAESP</v>
      </c>
      <c r="D1088" t="s">
        <v>56</v>
      </c>
      <c r="E1088" t="s">
        <v>1835</v>
      </c>
      <c r="F1088" t="s">
        <v>1836</v>
      </c>
      <c r="G1088" s="4">
        <v>0</v>
      </c>
    </row>
    <row r="1089" spans="1:7" x14ac:dyDescent="0.25">
      <c r="A1089" t="s">
        <v>1395</v>
      </c>
      <c r="B1089" t="s">
        <v>1377</v>
      </c>
      <c r="C1089" t="str">
        <f>+_xlfn.XLOOKUP(B1089,TablaDatos[COD],TablaDatos[ENTIDAD],"No",0)</f>
        <v>0228-01 UAESP</v>
      </c>
      <c r="D1089" t="s">
        <v>58</v>
      </c>
      <c r="E1089" t="s">
        <v>1770</v>
      </c>
      <c r="F1089" t="s">
        <v>1771</v>
      </c>
      <c r="G1089" s="4">
        <v>253383034</v>
      </c>
    </row>
    <row r="1090" spans="1:7" x14ac:dyDescent="0.25">
      <c r="A1090" t="s">
        <v>1393</v>
      </c>
      <c r="B1090" t="s">
        <v>1377</v>
      </c>
      <c r="C1090" t="str">
        <f>+_xlfn.XLOOKUP(B1090,TablaDatos[COD],TablaDatos[ENTIDAD],"No",0)</f>
        <v>0228-01 UAESP</v>
      </c>
      <c r="D1090" t="s">
        <v>54</v>
      </c>
      <c r="E1090" t="s">
        <v>1772</v>
      </c>
      <c r="F1090" t="s">
        <v>1773</v>
      </c>
      <c r="G1090" s="4">
        <v>111481293</v>
      </c>
    </row>
    <row r="1091" spans="1:7" x14ac:dyDescent="0.25">
      <c r="A1091" t="s">
        <v>1400</v>
      </c>
      <c r="B1091" t="s">
        <v>1397</v>
      </c>
      <c r="C1091" t="str">
        <f>+_xlfn.XLOOKUP(B1091,TablaDatos[COD],TablaDatos[ENTIDAD],"No",0)</f>
        <v>0229-01 IDPYBA</v>
      </c>
      <c r="D1091" t="s">
        <v>30</v>
      </c>
      <c r="E1091" t="s">
        <v>1794</v>
      </c>
      <c r="F1091" t="s">
        <v>1793</v>
      </c>
      <c r="G1091" s="4">
        <v>527629999</v>
      </c>
    </row>
    <row r="1092" spans="1:7" x14ac:dyDescent="0.25">
      <c r="A1092" t="s">
        <v>1403</v>
      </c>
      <c r="B1092" t="s">
        <v>1397</v>
      </c>
      <c r="C1092" t="str">
        <f>+_xlfn.XLOOKUP(B1092,TablaDatos[COD],TablaDatos[ENTIDAD],"No",0)</f>
        <v>0229-01 IDPYBA</v>
      </c>
      <c r="D1092" t="s">
        <v>36</v>
      </c>
      <c r="E1092" t="s">
        <v>1828</v>
      </c>
      <c r="F1092" t="s">
        <v>1829</v>
      </c>
      <c r="G1092" s="4">
        <v>442000</v>
      </c>
    </row>
    <row r="1093" spans="1:7" x14ac:dyDescent="0.25">
      <c r="A1093" t="s">
        <v>1404</v>
      </c>
      <c r="B1093" t="s">
        <v>1397</v>
      </c>
      <c r="C1093" t="str">
        <f>+_xlfn.XLOOKUP(B1093,TablaDatos[COD],TablaDatos[ENTIDAD],"No",0)</f>
        <v>0229-01 IDPYBA</v>
      </c>
      <c r="D1093" t="s">
        <v>38</v>
      </c>
      <c r="E1093" t="s">
        <v>1727</v>
      </c>
      <c r="F1093" t="s">
        <v>1728</v>
      </c>
      <c r="G1093" s="4">
        <v>16500000</v>
      </c>
    </row>
    <row r="1094" spans="1:7" x14ac:dyDescent="0.25">
      <c r="A1094" t="s">
        <v>1404</v>
      </c>
      <c r="B1094" t="s">
        <v>1397</v>
      </c>
      <c r="C1094" t="str">
        <f>+_xlfn.XLOOKUP(B1094,TablaDatos[COD],TablaDatos[ENTIDAD],"No",0)</f>
        <v>0229-01 IDPYBA</v>
      </c>
      <c r="D1094" t="s">
        <v>38</v>
      </c>
      <c r="E1094" t="s">
        <v>1894</v>
      </c>
      <c r="F1094" t="s">
        <v>1895</v>
      </c>
      <c r="G1094" s="4">
        <v>25000000</v>
      </c>
    </row>
    <row r="1095" spans="1:7" x14ac:dyDescent="0.25">
      <c r="A1095" t="s">
        <v>1404</v>
      </c>
      <c r="B1095" t="s">
        <v>1397</v>
      </c>
      <c r="C1095" t="str">
        <f>+_xlfn.XLOOKUP(B1095,TablaDatos[COD],TablaDatos[ENTIDAD],"No",0)</f>
        <v>0229-01 IDPYBA</v>
      </c>
      <c r="D1095" t="s">
        <v>38</v>
      </c>
      <c r="E1095" t="s">
        <v>1756</v>
      </c>
      <c r="F1095" t="s">
        <v>1757</v>
      </c>
      <c r="G1095" s="4">
        <v>0</v>
      </c>
    </row>
    <row r="1096" spans="1:7" x14ac:dyDescent="0.25">
      <c r="A1096" t="s">
        <v>1404</v>
      </c>
      <c r="B1096" t="s">
        <v>1397</v>
      </c>
      <c r="C1096" t="str">
        <f>+_xlfn.XLOOKUP(B1096,TablaDatos[COD],TablaDatos[ENTIDAD],"No",0)</f>
        <v>0229-01 IDPYBA</v>
      </c>
      <c r="D1096" t="s">
        <v>38</v>
      </c>
      <c r="E1096" t="s">
        <v>1818</v>
      </c>
      <c r="F1096" t="s">
        <v>1797</v>
      </c>
      <c r="G1096" s="4">
        <v>41359001</v>
      </c>
    </row>
    <row r="1097" spans="1:7" x14ac:dyDescent="0.25">
      <c r="A1097" t="s">
        <v>1404</v>
      </c>
      <c r="B1097" t="s">
        <v>1397</v>
      </c>
      <c r="C1097" t="str">
        <f>+_xlfn.XLOOKUP(B1097,TablaDatos[COD],TablaDatos[ENTIDAD],"No",0)</f>
        <v>0229-01 IDPYBA</v>
      </c>
      <c r="D1097" t="s">
        <v>38</v>
      </c>
      <c r="E1097" t="s">
        <v>1733</v>
      </c>
      <c r="F1097" t="s">
        <v>1734</v>
      </c>
      <c r="G1097" s="4">
        <v>48568640</v>
      </c>
    </row>
    <row r="1098" spans="1:7" x14ac:dyDescent="0.25">
      <c r="A1098" t="s">
        <v>1404</v>
      </c>
      <c r="B1098" t="s">
        <v>1397</v>
      </c>
      <c r="C1098" t="str">
        <f>+_xlfn.XLOOKUP(B1098,TablaDatos[COD],TablaDatos[ENTIDAD],"No",0)</f>
        <v>0229-01 IDPYBA</v>
      </c>
      <c r="D1098" t="s">
        <v>38</v>
      </c>
      <c r="E1098" t="s">
        <v>1819</v>
      </c>
      <c r="F1098" t="s">
        <v>1732</v>
      </c>
      <c r="G1098" s="4">
        <v>1081503152</v>
      </c>
    </row>
    <row r="1099" spans="1:7" x14ac:dyDescent="0.25">
      <c r="A1099" t="s">
        <v>1405</v>
      </c>
      <c r="B1099" t="s">
        <v>1397</v>
      </c>
      <c r="C1099" t="str">
        <f>+_xlfn.XLOOKUP(B1099,TablaDatos[COD],TablaDatos[ENTIDAD],"No",0)</f>
        <v>0229-01 IDPYBA</v>
      </c>
      <c r="D1099" t="s">
        <v>40</v>
      </c>
      <c r="E1099" t="s">
        <v>1845</v>
      </c>
      <c r="F1099" t="s">
        <v>1781</v>
      </c>
      <c r="G1099" s="4">
        <v>0</v>
      </c>
    </row>
    <row r="1100" spans="1:7" x14ac:dyDescent="0.25">
      <c r="A1100" t="s">
        <v>1406</v>
      </c>
      <c r="B1100" t="s">
        <v>1397</v>
      </c>
      <c r="C1100" t="str">
        <f>+_xlfn.XLOOKUP(B1100,TablaDatos[COD],TablaDatos[ENTIDAD],"No",0)</f>
        <v>0229-01 IDPYBA</v>
      </c>
      <c r="D1100" t="s">
        <v>42</v>
      </c>
      <c r="E1100" t="s">
        <v>1751</v>
      </c>
      <c r="F1100" t="s">
        <v>1736</v>
      </c>
      <c r="G1100" s="4">
        <v>3070257</v>
      </c>
    </row>
    <row r="1101" spans="1:7" x14ac:dyDescent="0.25">
      <c r="A1101" t="s">
        <v>1406</v>
      </c>
      <c r="B1101" t="s">
        <v>1397</v>
      </c>
      <c r="C1101" t="str">
        <f>+_xlfn.XLOOKUP(B1101,TablaDatos[COD],TablaDatos[ENTIDAD],"No",0)</f>
        <v>0229-01 IDPYBA</v>
      </c>
      <c r="D1101" t="s">
        <v>42</v>
      </c>
      <c r="E1101" t="s">
        <v>1799</v>
      </c>
      <c r="F1101" t="s">
        <v>1800</v>
      </c>
      <c r="G1101" s="4">
        <v>0</v>
      </c>
    </row>
    <row r="1102" spans="1:7" x14ac:dyDescent="0.25">
      <c r="A1102" t="s">
        <v>1407</v>
      </c>
      <c r="B1102" t="s">
        <v>1397</v>
      </c>
      <c r="C1102" t="str">
        <f>+_xlfn.XLOOKUP(B1102,TablaDatos[COD],TablaDatos[ENTIDAD],"No",0)</f>
        <v>0229-01 IDPYBA</v>
      </c>
      <c r="D1102" t="s">
        <v>44</v>
      </c>
      <c r="E1102" t="s">
        <v>1851</v>
      </c>
      <c r="F1102" t="s">
        <v>1802</v>
      </c>
      <c r="G1102" s="4">
        <v>0</v>
      </c>
    </row>
    <row r="1103" spans="1:7" x14ac:dyDescent="0.25">
      <c r="A1103" t="s">
        <v>1407</v>
      </c>
      <c r="B1103" t="s">
        <v>1397</v>
      </c>
      <c r="C1103" t="str">
        <f>+_xlfn.XLOOKUP(B1103,TablaDatos[COD],TablaDatos[ENTIDAD],"No",0)</f>
        <v>0229-01 IDPYBA</v>
      </c>
      <c r="D1103" t="s">
        <v>44</v>
      </c>
      <c r="E1103" t="s">
        <v>1821</v>
      </c>
      <c r="F1103" t="s">
        <v>1759</v>
      </c>
      <c r="G1103" s="4">
        <v>358764633</v>
      </c>
    </row>
    <row r="1104" spans="1:7" x14ac:dyDescent="0.25">
      <c r="A1104" t="s">
        <v>1407</v>
      </c>
      <c r="B1104" t="s">
        <v>1397</v>
      </c>
      <c r="C1104" t="str">
        <f>+_xlfn.XLOOKUP(B1104,TablaDatos[COD],TablaDatos[ENTIDAD],"No",0)</f>
        <v>0229-01 IDPYBA</v>
      </c>
      <c r="D1104" t="s">
        <v>44</v>
      </c>
      <c r="E1104" t="s">
        <v>1803</v>
      </c>
      <c r="F1104" t="s">
        <v>1785</v>
      </c>
      <c r="G1104" s="4">
        <v>104660000</v>
      </c>
    </row>
    <row r="1105" spans="1:7" x14ac:dyDescent="0.25">
      <c r="A1105" t="s">
        <v>1409</v>
      </c>
      <c r="B1105" t="s">
        <v>1397</v>
      </c>
      <c r="C1105" t="str">
        <f>+_xlfn.XLOOKUP(B1105,TablaDatos[COD],TablaDatos[ENTIDAD],"No",0)</f>
        <v>0229-01 IDPYBA</v>
      </c>
      <c r="D1105" t="s">
        <v>47</v>
      </c>
      <c r="E1105" t="s">
        <v>1840</v>
      </c>
      <c r="F1105" t="s">
        <v>1841</v>
      </c>
      <c r="G1105" s="4">
        <v>1446748353</v>
      </c>
    </row>
    <row r="1106" spans="1:7" x14ac:dyDescent="0.25">
      <c r="A1106" t="s">
        <v>1410</v>
      </c>
      <c r="B1106" t="s">
        <v>1397</v>
      </c>
      <c r="C1106" t="str">
        <f>+_xlfn.XLOOKUP(B1106,TablaDatos[COD],TablaDatos[ENTIDAD],"No",0)</f>
        <v>0229-01 IDPYBA</v>
      </c>
      <c r="D1106" t="s">
        <v>49</v>
      </c>
      <c r="E1106" t="s">
        <v>1749</v>
      </c>
      <c r="F1106" t="s">
        <v>1750</v>
      </c>
      <c r="G1106" s="4">
        <v>0</v>
      </c>
    </row>
    <row r="1107" spans="1:7" x14ac:dyDescent="0.25">
      <c r="A1107" t="s">
        <v>1411</v>
      </c>
      <c r="B1107" t="s">
        <v>1397</v>
      </c>
      <c r="C1107" t="str">
        <f>+_xlfn.XLOOKUP(B1107,TablaDatos[COD],TablaDatos[ENTIDAD],"No",0)</f>
        <v>0229-01 IDPYBA</v>
      </c>
      <c r="D1107" t="s">
        <v>51</v>
      </c>
      <c r="E1107" t="s">
        <v>1739</v>
      </c>
      <c r="F1107" t="s">
        <v>1740</v>
      </c>
      <c r="G1107" s="4">
        <v>3679491</v>
      </c>
    </row>
    <row r="1108" spans="1:7" x14ac:dyDescent="0.25">
      <c r="A1108" t="s">
        <v>1411</v>
      </c>
      <c r="B1108" t="s">
        <v>1397</v>
      </c>
      <c r="C1108" t="str">
        <f>+_xlfn.XLOOKUP(B1108,TablaDatos[COD],TablaDatos[ENTIDAD],"No",0)</f>
        <v>0229-01 IDPYBA</v>
      </c>
      <c r="D1108" t="s">
        <v>51</v>
      </c>
      <c r="E1108" t="s">
        <v>1752</v>
      </c>
      <c r="F1108" t="s">
        <v>1753</v>
      </c>
      <c r="G1108" s="4">
        <v>0</v>
      </c>
    </row>
    <row r="1109" spans="1:7" x14ac:dyDescent="0.25">
      <c r="A1109" t="s">
        <v>1411</v>
      </c>
      <c r="B1109" t="s">
        <v>1397</v>
      </c>
      <c r="C1109" t="str">
        <f>+_xlfn.XLOOKUP(B1109,TablaDatos[COD],TablaDatos[ENTIDAD],"No",0)</f>
        <v>0229-01 IDPYBA</v>
      </c>
      <c r="D1109" t="s">
        <v>51</v>
      </c>
      <c r="E1109" t="s">
        <v>1823</v>
      </c>
      <c r="F1109" t="s">
        <v>1740</v>
      </c>
      <c r="G1109" s="4">
        <v>75000000</v>
      </c>
    </row>
    <row r="1110" spans="1:7" x14ac:dyDescent="0.25">
      <c r="A1110" t="s">
        <v>1411</v>
      </c>
      <c r="B1110" t="s">
        <v>1397</v>
      </c>
      <c r="C1110" t="str">
        <f>+_xlfn.XLOOKUP(B1110,TablaDatos[COD],TablaDatos[ENTIDAD],"No",0)</f>
        <v>0229-01 IDPYBA</v>
      </c>
      <c r="D1110" t="s">
        <v>51</v>
      </c>
      <c r="E1110" t="s">
        <v>1860</v>
      </c>
      <c r="F1110" t="s">
        <v>1753</v>
      </c>
      <c r="G1110" s="4">
        <v>0</v>
      </c>
    </row>
    <row r="1111" spans="1:7" x14ac:dyDescent="0.25">
      <c r="A1111" t="s">
        <v>1411</v>
      </c>
      <c r="B1111" t="s">
        <v>1397</v>
      </c>
      <c r="C1111" t="str">
        <f>+_xlfn.XLOOKUP(B1111,TablaDatos[COD],TablaDatos[ENTIDAD],"No",0)</f>
        <v>0229-01 IDPYBA</v>
      </c>
      <c r="D1111" t="s">
        <v>51</v>
      </c>
      <c r="E1111" t="s">
        <v>1824</v>
      </c>
      <c r="F1111" t="s">
        <v>1742</v>
      </c>
      <c r="G1111" s="4">
        <v>45500000</v>
      </c>
    </row>
    <row r="1112" spans="1:7" x14ac:dyDescent="0.25">
      <c r="A1112" t="s">
        <v>1411</v>
      </c>
      <c r="B1112" t="s">
        <v>1397</v>
      </c>
      <c r="C1112" t="str">
        <f>+_xlfn.XLOOKUP(B1112,TablaDatos[COD],TablaDatos[ENTIDAD],"No",0)</f>
        <v>0229-01 IDPYBA</v>
      </c>
      <c r="D1112" t="s">
        <v>51</v>
      </c>
      <c r="E1112" t="s">
        <v>1825</v>
      </c>
      <c r="F1112" t="s">
        <v>1744</v>
      </c>
      <c r="G1112" s="4">
        <v>23333333</v>
      </c>
    </row>
    <row r="1113" spans="1:7" x14ac:dyDescent="0.25">
      <c r="A1113" t="s">
        <v>1414</v>
      </c>
      <c r="B1113" t="s">
        <v>1397</v>
      </c>
      <c r="C1113" t="str">
        <f>+_xlfn.XLOOKUP(B1113,TablaDatos[COD],TablaDatos[ENTIDAD],"No",0)</f>
        <v>0229-01 IDPYBA</v>
      </c>
      <c r="D1113" t="s">
        <v>56</v>
      </c>
      <c r="E1113" t="s">
        <v>1790</v>
      </c>
      <c r="F1113" t="s">
        <v>1791</v>
      </c>
      <c r="G1113" s="4">
        <v>4317115</v>
      </c>
    </row>
    <row r="1114" spans="1:7" x14ac:dyDescent="0.25">
      <c r="A1114" t="s">
        <v>1415</v>
      </c>
      <c r="B1114" t="s">
        <v>1397</v>
      </c>
      <c r="C1114" t="str">
        <f>+_xlfn.XLOOKUP(B1114,TablaDatos[COD],TablaDatos[ENTIDAD],"No",0)</f>
        <v>0229-01 IDPYBA</v>
      </c>
      <c r="D1114" t="s">
        <v>58</v>
      </c>
      <c r="E1114" t="s">
        <v>1770</v>
      </c>
      <c r="F1114" t="s">
        <v>1771</v>
      </c>
      <c r="G1114" s="4">
        <v>41562352</v>
      </c>
    </row>
    <row r="1115" spans="1:7" x14ac:dyDescent="0.25">
      <c r="A1115" t="s">
        <v>1420</v>
      </c>
      <c r="B1115" t="s">
        <v>1417</v>
      </c>
      <c r="C1115" t="str">
        <f>+_xlfn.XLOOKUP(B1115,TablaDatos[COD],TablaDatos[ENTIDAD],"No",0)</f>
        <v>0230-01 UD</v>
      </c>
      <c r="D1115" t="s">
        <v>28</v>
      </c>
      <c r="E1115" t="s">
        <v>1776</v>
      </c>
      <c r="F1115" t="s">
        <v>1777</v>
      </c>
      <c r="G1115" s="4">
        <v>135582360</v>
      </c>
    </row>
    <row r="1116" spans="1:7" x14ac:dyDescent="0.25">
      <c r="A1116" t="s">
        <v>1422</v>
      </c>
      <c r="B1116" t="s">
        <v>1417</v>
      </c>
      <c r="C1116" t="str">
        <f>+_xlfn.XLOOKUP(B1116,TablaDatos[COD],TablaDatos[ENTIDAD],"No",0)</f>
        <v>0230-01 UD</v>
      </c>
      <c r="D1116" t="s">
        <v>32</v>
      </c>
      <c r="E1116" t="s">
        <v>1778</v>
      </c>
      <c r="F1116" t="s">
        <v>1779</v>
      </c>
      <c r="G1116" s="4">
        <v>1737198665</v>
      </c>
    </row>
    <row r="1117" spans="1:7" x14ac:dyDescent="0.25">
      <c r="A1117" t="s">
        <v>1423</v>
      </c>
      <c r="B1117" t="s">
        <v>1417</v>
      </c>
      <c r="C1117" t="str">
        <f>+_xlfn.XLOOKUP(B1117,TablaDatos[COD],TablaDatos[ENTIDAD],"No",0)</f>
        <v>0230-01 UD</v>
      </c>
      <c r="D1117" t="s">
        <v>34</v>
      </c>
      <c r="E1117" t="s">
        <v>1896</v>
      </c>
      <c r="F1117" t="s">
        <v>1864</v>
      </c>
      <c r="G1117" s="4">
        <v>1477939375</v>
      </c>
    </row>
    <row r="1118" spans="1:7" x14ac:dyDescent="0.25">
      <c r="A1118" t="s">
        <v>1424</v>
      </c>
      <c r="B1118" t="s">
        <v>1417</v>
      </c>
      <c r="C1118" t="str">
        <f>+_xlfn.XLOOKUP(B1118,TablaDatos[COD],TablaDatos[ENTIDAD],"No",0)</f>
        <v>0230-01 UD</v>
      </c>
      <c r="D1118" t="s">
        <v>36</v>
      </c>
      <c r="E1118" t="s">
        <v>1725</v>
      </c>
      <c r="F1118" t="s">
        <v>1726</v>
      </c>
      <c r="G1118" s="4">
        <v>179989945</v>
      </c>
    </row>
    <row r="1119" spans="1:7" x14ac:dyDescent="0.25">
      <c r="A1119" t="s">
        <v>1425</v>
      </c>
      <c r="B1119" t="s">
        <v>1417</v>
      </c>
      <c r="C1119" t="str">
        <f>+_xlfn.XLOOKUP(B1119,TablaDatos[COD],TablaDatos[ENTIDAD],"No",0)</f>
        <v>0230-01 UD</v>
      </c>
      <c r="D1119" t="s">
        <v>38</v>
      </c>
      <c r="E1119" t="s">
        <v>1727</v>
      </c>
      <c r="F1119" t="s">
        <v>1728</v>
      </c>
      <c r="G1119" s="4">
        <v>46719000</v>
      </c>
    </row>
    <row r="1120" spans="1:7" x14ac:dyDescent="0.25">
      <c r="A1120" t="s">
        <v>1425</v>
      </c>
      <c r="B1120" t="s">
        <v>1417</v>
      </c>
      <c r="C1120" t="str">
        <f>+_xlfn.XLOOKUP(B1120,TablaDatos[COD],TablaDatos[ENTIDAD],"No",0)</f>
        <v>0230-01 UD</v>
      </c>
      <c r="D1120" t="s">
        <v>38</v>
      </c>
      <c r="E1120" t="s">
        <v>1729</v>
      </c>
      <c r="F1120" t="s">
        <v>1730</v>
      </c>
      <c r="G1120" s="4">
        <v>0</v>
      </c>
    </row>
    <row r="1121" spans="1:7" x14ac:dyDescent="0.25">
      <c r="A1121" t="s">
        <v>1425</v>
      </c>
      <c r="B1121" t="s">
        <v>1417</v>
      </c>
      <c r="C1121" t="str">
        <f>+_xlfn.XLOOKUP(B1121,TablaDatos[COD],TablaDatos[ENTIDAD],"No",0)</f>
        <v>0230-01 UD</v>
      </c>
      <c r="D1121" t="s">
        <v>38</v>
      </c>
      <c r="E1121" t="s">
        <v>1733</v>
      </c>
      <c r="F1121" t="s">
        <v>1734</v>
      </c>
      <c r="G1121" s="4">
        <v>116250000</v>
      </c>
    </row>
    <row r="1122" spans="1:7" x14ac:dyDescent="0.25">
      <c r="A1122" t="s">
        <v>1427</v>
      </c>
      <c r="B1122" t="s">
        <v>1417</v>
      </c>
      <c r="C1122" t="str">
        <f>+_xlfn.XLOOKUP(B1122,TablaDatos[COD],TablaDatos[ENTIDAD],"No",0)</f>
        <v>0230-01 UD</v>
      </c>
      <c r="D1122" t="s">
        <v>42</v>
      </c>
      <c r="E1122" t="s">
        <v>1737</v>
      </c>
      <c r="F1122" t="s">
        <v>1738</v>
      </c>
      <c r="G1122" s="4">
        <v>87307682</v>
      </c>
    </row>
    <row r="1123" spans="1:7" x14ac:dyDescent="0.25">
      <c r="A1123" t="s">
        <v>1428</v>
      </c>
      <c r="B1123" t="s">
        <v>1417</v>
      </c>
      <c r="C1123" t="str">
        <f>+_xlfn.XLOOKUP(B1123,TablaDatos[COD],TablaDatos[ENTIDAD],"No",0)</f>
        <v>0230-01 UD</v>
      </c>
      <c r="D1123" t="s">
        <v>44</v>
      </c>
      <c r="E1123" t="s">
        <v>1782</v>
      </c>
      <c r="F1123" t="s">
        <v>1783</v>
      </c>
      <c r="G1123" s="4">
        <v>448276471</v>
      </c>
    </row>
    <row r="1124" spans="1:7" x14ac:dyDescent="0.25">
      <c r="A1124" t="s">
        <v>1430</v>
      </c>
      <c r="B1124" t="s">
        <v>1417</v>
      </c>
      <c r="C1124" t="str">
        <f>+_xlfn.XLOOKUP(B1124,TablaDatos[COD],TablaDatos[ENTIDAD],"No",0)</f>
        <v>0230-01 UD</v>
      </c>
      <c r="D1124" t="s">
        <v>47</v>
      </c>
      <c r="E1124" t="s">
        <v>1893</v>
      </c>
      <c r="F1124" t="s">
        <v>1805</v>
      </c>
      <c r="G1124" s="4">
        <v>0</v>
      </c>
    </row>
    <row r="1125" spans="1:7" x14ac:dyDescent="0.25">
      <c r="A1125" t="s">
        <v>1431</v>
      </c>
      <c r="B1125" t="s">
        <v>1417</v>
      </c>
      <c r="C1125" t="str">
        <f>+_xlfn.XLOOKUP(B1125,TablaDatos[COD],TablaDatos[ENTIDAD],"No",0)</f>
        <v>0230-01 UD</v>
      </c>
      <c r="D1125" t="s">
        <v>49</v>
      </c>
      <c r="E1125" t="s">
        <v>1749</v>
      </c>
      <c r="F1125" t="s">
        <v>1750</v>
      </c>
      <c r="G1125" s="4">
        <v>1393660</v>
      </c>
    </row>
    <row r="1126" spans="1:7" x14ac:dyDescent="0.25">
      <c r="A1126" t="s">
        <v>1431</v>
      </c>
      <c r="B1126" t="s">
        <v>1417</v>
      </c>
      <c r="C1126" t="str">
        <f>+_xlfn.XLOOKUP(B1126,TablaDatos[COD],TablaDatos[ENTIDAD],"No",0)</f>
        <v>0230-01 UD</v>
      </c>
      <c r="D1126" t="s">
        <v>49</v>
      </c>
      <c r="E1126" t="s">
        <v>1788</v>
      </c>
      <c r="F1126" t="s">
        <v>1789</v>
      </c>
      <c r="G1126" s="4">
        <v>0</v>
      </c>
    </row>
    <row r="1127" spans="1:7" x14ac:dyDescent="0.25">
      <c r="A1127" t="s">
        <v>1432</v>
      </c>
      <c r="B1127" t="s">
        <v>1417</v>
      </c>
      <c r="C1127" t="str">
        <f>+_xlfn.XLOOKUP(B1127,TablaDatos[COD],TablaDatos[ENTIDAD],"No",0)</f>
        <v>0230-01 UD</v>
      </c>
      <c r="D1127" t="s">
        <v>51</v>
      </c>
      <c r="E1127" t="s">
        <v>1739</v>
      </c>
      <c r="F1127" t="s">
        <v>1740</v>
      </c>
      <c r="G1127" s="4">
        <v>2865497711</v>
      </c>
    </row>
    <row r="1128" spans="1:7" x14ac:dyDescent="0.25">
      <c r="A1128" t="s">
        <v>1432</v>
      </c>
      <c r="B1128" t="s">
        <v>1417</v>
      </c>
      <c r="C1128" t="str">
        <f>+_xlfn.XLOOKUP(B1128,TablaDatos[COD],TablaDatos[ENTIDAD],"No",0)</f>
        <v>0230-01 UD</v>
      </c>
      <c r="D1128" t="s">
        <v>51</v>
      </c>
      <c r="E1128" t="s">
        <v>1752</v>
      </c>
      <c r="F1128" t="s">
        <v>1753</v>
      </c>
      <c r="G1128" s="4">
        <v>14523656</v>
      </c>
    </row>
    <row r="1129" spans="1:7" x14ac:dyDescent="0.25">
      <c r="A1129" t="s">
        <v>1432</v>
      </c>
      <c r="B1129" t="s">
        <v>1417</v>
      </c>
      <c r="C1129" t="str">
        <f>+_xlfn.XLOOKUP(B1129,TablaDatos[COD],TablaDatos[ENTIDAD],"No",0)</f>
        <v>0230-01 UD</v>
      </c>
      <c r="D1129" t="s">
        <v>51</v>
      </c>
      <c r="E1129" t="s">
        <v>1741</v>
      </c>
      <c r="F1129" t="s">
        <v>1742</v>
      </c>
      <c r="G1129" s="4">
        <v>326580109</v>
      </c>
    </row>
    <row r="1130" spans="1:7" x14ac:dyDescent="0.25">
      <c r="A1130" t="s">
        <v>1432</v>
      </c>
      <c r="B1130" t="s">
        <v>1417</v>
      </c>
      <c r="C1130" t="str">
        <f>+_xlfn.XLOOKUP(B1130,TablaDatos[COD],TablaDatos[ENTIDAD],"No",0)</f>
        <v>0230-01 UD</v>
      </c>
      <c r="D1130" t="s">
        <v>51</v>
      </c>
      <c r="E1130" t="s">
        <v>1743</v>
      </c>
      <c r="F1130" t="s">
        <v>1744</v>
      </c>
      <c r="G1130" s="4">
        <v>296748916</v>
      </c>
    </row>
    <row r="1131" spans="1:7" x14ac:dyDescent="0.25">
      <c r="A1131" t="s">
        <v>1432</v>
      </c>
      <c r="B1131" t="s">
        <v>1417</v>
      </c>
      <c r="C1131" t="str">
        <f>+_xlfn.XLOOKUP(B1131,TablaDatos[COD],TablaDatos[ENTIDAD],"No",0)</f>
        <v>0230-01 UD</v>
      </c>
      <c r="D1131" t="s">
        <v>51</v>
      </c>
      <c r="E1131" t="s">
        <v>1745</v>
      </c>
      <c r="F1131" t="s">
        <v>1746</v>
      </c>
      <c r="G1131" s="4">
        <v>59973609</v>
      </c>
    </row>
    <row r="1132" spans="1:7" x14ac:dyDescent="0.25">
      <c r="A1132" t="s">
        <v>1435</v>
      </c>
      <c r="B1132" t="s">
        <v>1417</v>
      </c>
      <c r="C1132" t="str">
        <f>+_xlfn.XLOOKUP(B1132,TablaDatos[COD],TablaDatos[ENTIDAD],"No",0)</f>
        <v>0230-01 UD</v>
      </c>
      <c r="D1132" t="s">
        <v>56</v>
      </c>
      <c r="E1132" t="s">
        <v>1790</v>
      </c>
      <c r="F1132" t="s">
        <v>1791</v>
      </c>
      <c r="G1132" s="4">
        <v>742090849</v>
      </c>
    </row>
    <row r="1133" spans="1:7" x14ac:dyDescent="0.25">
      <c r="A1133" t="s">
        <v>1434</v>
      </c>
      <c r="B1133" t="s">
        <v>1417</v>
      </c>
      <c r="C1133" t="str">
        <f>+_xlfn.XLOOKUP(B1133,TablaDatos[COD],TablaDatos[ENTIDAD],"No",0)</f>
        <v>0230-01 UD</v>
      </c>
      <c r="D1133" t="s">
        <v>54</v>
      </c>
      <c r="E1133" t="s">
        <v>1772</v>
      </c>
      <c r="F1133" t="s">
        <v>1773</v>
      </c>
      <c r="G1133" s="4">
        <v>170019108</v>
      </c>
    </row>
    <row r="1134" spans="1:7" x14ac:dyDescent="0.25">
      <c r="A1134" t="s">
        <v>1442</v>
      </c>
      <c r="B1134" t="s">
        <v>1438</v>
      </c>
      <c r="C1134" t="str">
        <f>+_xlfn.XLOOKUP(B1134,TablaDatos[COD],TablaDatos[ENTIDAD],"No",0)</f>
        <v>0235-01 CONTRALORIA</v>
      </c>
      <c r="D1134" t="s">
        <v>30</v>
      </c>
      <c r="E1134" t="s">
        <v>1792</v>
      </c>
      <c r="F1134" t="s">
        <v>1793</v>
      </c>
      <c r="G1134" s="4">
        <v>241887221</v>
      </c>
    </row>
    <row r="1135" spans="1:7" x14ac:dyDescent="0.25">
      <c r="A1135" t="s">
        <v>1442</v>
      </c>
      <c r="B1135" t="s">
        <v>1438</v>
      </c>
      <c r="C1135" t="str">
        <f>+_xlfn.XLOOKUP(B1135,TablaDatos[COD],TablaDatos[ENTIDAD],"No",0)</f>
        <v>0235-01 CONTRALORIA</v>
      </c>
      <c r="D1135" t="s">
        <v>30</v>
      </c>
      <c r="E1135" t="s">
        <v>1815</v>
      </c>
      <c r="F1135" t="s">
        <v>1816</v>
      </c>
      <c r="G1135" s="4">
        <v>589738886</v>
      </c>
    </row>
    <row r="1136" spans="1:7" x14ac:dyDescent="0.25">
      <c r="A1136" t="s">
        <v>1443</v>
      </c>
      <c r="B1136" t="s">
        <v>1438</v>
      </c>
      <c r="C1136" t="str">
        <f>+_xlfn.XLOOKUP(B1136,TablaDatos[COD],TablaDatos[ENTIDAD],"No",0)</f>
        <v>0235-01 CONTRALORIA</v>
      </c>
      <c r="D1136" t="s">
        <v>32</v>
      </c>
      <c r="E1136" t="s">
        <v>1778</v>
      </c>
      <c r="F1136" t="s">
        <v>1779</v>
      </c>
      <c r="G1136" s="4">
        <v>220000000</v>
      </c>
    </row>
    <row r="1137" spans="1:7" x14ac:dyDescent="0.25">
      <c r="A1137" t="s">
        <v>1445</v>
      </c>
      <c r="B1137" t="s">
        <v>1438</v>
      </c>
      <c r="C1137" t="str">
        <f>+_xlfn.XLOOKUP(B1137,TablaDatos[COD],TablaDatos[ENTIDAD],"No",0)</f>
        <v>0235-01 CONTRALORIA</v>
      </c>
      <c r="D1137" t="s">
        <v>36</v>
      </c>
      <c r="E1137" t="s">
        <v>1725</v>
      </c>
      <c r="F1137" t="s">
        <v>1726</v>
      </c>
      <c r="G1137" s="4">
        <v>37362630</v>
      </c>
    </row>
    <row r="1138" spans="1:7" x14ac:dyDescent="0.25">
      <c r="A1138" t="s">
        <v>1445</v>
      </c>
      <c r="B1138" t="s">
        <v>1438</v>
      </c>
      <c r="C1138" t="str">
        <f>+_xlfn.XLOOKUP(B1138,TablaDatos[COD],TablaDatos[ENTIDAD],"No",0)</f>
        <v>0235-01 CONTRALORIA</v>
      </c>
      <c r="D1138" t="s">
        <v>36</v>
      </c>
      <c r="E1138" t="s">
        <v>1828</v>
      </c>
      <c r="F1138" t="s">
        <v>1829</v>
      </c>
      <c r="G1138" s="4">
        <v>2856786</v>
      </c>
    </row>
    <row r="1139" spans="1:7" x14ac:dyDescent="0.25">
      <c r="A1139" t="s">
        <v>1446</v>
      </c>
      <c r="B1139" t="s">
        <v>1438</v>
      </c>
      <c r="C1139" t="str">
        <f>+_xlfn.XLOOKUP(B1139,TablaDatos[COD],TablaDatos[ENTIDAD],"No",0)</f>
        <v>0235-01 CONTRALORIA</v>
      </c>
      <c r="D1139" t="s">
        <v>38</v>
      </c>
      <c r="E1139" t="s">
        <v>1727</v>
      </c>
      <c r="F1139" t="s">
        <v>1728</v>
      </c>
      <c r="G1139" s="4">
        <v>266500000</v>
      </c>
    </row>
    <row r="1140" spans="1:7" x14ac:dyDescent="0.25">
      <c r="A1140" t="s">
        <v>1446</v>
      </c>
      <c r="B1140" t="s">
        <v>1438</v>
      </c>
      <c r="C1140" t="str">
        <f>+_xlfn.XLOOKUP(B1140,TablaDatos[COD],TablaDatos[ENTIDAD],"No",0)</f>
        <v>0235-01 CONTRALORIA</v>
      </c>
      <c r="D1140" t="s">
        <v>38</v>
      </c>
      <c r="E1140" t="s">
        <v>1729</v>
      </c>
      <c r="F1140" t="s">
        <v>1730</v>
      </c>
      <c r="G1140" s="4">
        <v>75900000</v>
      </c>
    </row>
    <row r="1141" spans="1:7" x14ac:dyDescent="0.25">
      <c r="A1141" t="s">
        <v>1446</v>
      </c>
      <c r="B1141" t="s">
        <v>1438</v>
      </c>
      <c r="C1141" t="str">
        <f>+_xlfn.XLOOKUP(B1141,TablaDatos[COD],TablaDatos[ENTIDAD],"No",0)</f>
        <v>0235-01 CONTRALORIA</v>
      </c>
      <c r="D1141" t="s">
        <v>38</v>
      </c>
      <c r="E1141" t="s">
        <v>1756</v>
      </c>
      <c r="F1141" t="s">
        <v>1757</v>
      </c>
      <c r="G1141" s="4">
        <v>60000000</v>
      </c>
    </row>
    <row r="1142" spans="1:7" x14ac:dyDescent="0.25">
      <c r="A1142" t="s">
        <v>1446</v>
      </c>
      <c r="B1142" t="s">
        <v>1438</v>
      </c>
      <c r="C1142" t="str">
        <f>+_xlfn.XLOOKUP(B1142,TablaDatos[COD],TablaDatos[ENTIDAD],"No",0)</f>
        <v>0235-01 CONTRALORIA</v>
      </c>
      <c r="D1142" t="s">
        <v>38</v>
      </c>
      <c r="E1142" t="s">
        <v>1733</v>
      </c>
      <c r="F1142" t="s">
        <v>1734</v>
      </c>
      <c r="G1142" s="4">
        <v>277376814</v>
      </c>
    </row>
    <row r="1143" spans="1:7" x14ac:dyDescent="0.25">
      <c r="A1143" t="s">
        <v>1448</v>
      </c>
      <c r="B1143" t="s">
        <v>1438</v>
      </c>
      <c r="C1143" t="str">
        <f>+_xlfn.XLOOKUP(B1143,TablaDatos[COD],TablaDatos[ENTIDAD],"No",0)</f>
        <v>0235-01 CONTRALORIA</v>
      </c>
      <c r="D1143" t="s">
        <v>42</v>
      </c>
      <c r="E1143" t="s">
        <v>1735</v>
      </c>
      <c r="F1143" t="s">
        <v>1736</v>
      </c>
      <c r="G1143" s="4">
        <v>9800000</v>
      </c>
    </row>
    <row r="1144" spans="1:7" x14ac:dyDescent="0.25">
      <c r="A1144" t="s">
        <v>1448</v>
      </c>
      <c r="B1144" t="s">
        <v>1438</v>
      </c>
      <c r="C1144" t="str">
        <f>+_xlfn.XLOOKUP(B1144,TablaDatos[COD],TablaDatos[ENTIDAD],"No",0)</f>
        <v>0235-01 CONTRALORIA</v>
      </c>
      <c r="D1144" t="s">
        <v>42</v>
      </c>
      <c r="E1144" t="s">
        <v>1737</v>
      </c>
      <c r="F1144" t="s">
        <v>1738</v>
      </c>
      <c r="G1144" s="4">
        <v>230448956</v>
      </c>
    </row>
    <row r="1145" spans="1:7" x14ac:dyDescent="0.25">
      <c r="A1145" t="s">
        <v>1448</v>
      </c>
      <c r="B1145" t="s">
        <v>1438</v>
      </c>
      <c r="C1145" t="str">
        <f>+_xlfn.XLOOKUP(B1145,TablaDatos[COD],TablaDatos[ENTIDAD],"No",0)</f>
        <v>0235-01 CONTRALORIA</v>
      </c>
      <c r="D1145" t="s">
        <v>42</v>
      </c>
      <c r="E1145" t="s">
        <v>1760</v>
      </c>
      <c r="F1145" t="s">
        <v>1761</v>
      </c>
      <c r="G1145" s="4">
        <v>32000000</v>
      </c>
    </row>
    <row r="1146" spans="1:7" x14ac:dyDescent="0.25">
      <c r="A1146" t="s">
        <v>1449</v>
      </c>
      <c r="B1146" t="s">
        <v>1438</v>
      </c>
      <c r="C1146" t="str">
        <f>+_xlfn.XLOOKUP(B1146,TablaDatos[COD],TablaDatos[ENTIDAD],"No",0)</f>
        <v>0235-01 CONTRALORIA</v>
      </c>
      <c r="D1146" t="s">
        <v>44</v>
      </c>
      <c r="E1146" t="s">
        <v>1821</v>
      </c>
      <c r="F1146" t="s">
        <v>1759</v>
      </c>
      <c r="G1146" s="4">
        <v>461033332</v>
      </c>
    </row>
    <row r="1147" spans="1:7" x14ac:dyDescent="0.25">
      <c r="A1147" t="s">
        <v>1451</v>
      </c>
      <c r="B1147" t="s">
        <v>1438</v>
      </c>
      <c r="C1147" t="str">
        <f>+_xlfn.XLOOKUP(B1147,TablaDatos[COD],TablaDatos[ENTIDAD],"No",0)</f>
        <v>0235-01 CONTRALORIA</v>
      </c>
      <c r="D1147" t="s">
        <v>47</v>
      </c>
      <c r="E1147" t="s">
        <v>1840</v>
      </c>
      <c r="F1147" t="s">
        <v>1841</v>
      </c>
      <c r="G1147" s="4">
        <v>827296001</v>
      </c>
    </row>
    <row r="1148" spans="1:7" x14ac:dyDescent="0.25">
      <c r="A1148" t="s">
        <v>1451</v>
      </c>
      <c r="B1148" t="s">
        <v>1438</v>
      </c>
      <c r="C1148" t="str">
        <f>+_xlfn.XLOOKUP(B1148,TablaDatos[COD],TablaDatos[ENTIDAD],"No",0)</f>
        <v>0235-01 CONTRALORIA</v>
      </c>
      <c r="D1148" t="s">
        <v>47</v>
      </c>
      <c r="E1148" t="s">
        <v>1848</v>
      </c>
      <c r="F1148" t="s">
        <v>1763</v>
      </c>
      <c r="G1148" s="4">
        <v>0</v>
      </c>
    </row>
    <row r="1149" spans="1:7" x14ac:dyDescent="0.25">
      <c r="A1149" t="s">
        <v>1452</v>
      </c>
      <c r="B1149" t="s">
        <v>1438</v>
      </c>
      <c r="C1149" t="str">
        <f>+_xlfn.XLOOKUP(B1149,TablaDatos[COD],TablaDatos[ENTIDAD],"No",0)</f>
        <v>0235-01 CONTRALORIA</v>
      </c>
      <c r="D1149" t="s">
        <v>49</v>
      </c>
      <c r="E1149" t="s">
        <v>1833</v>
      </c>
      <c r="F1149" t="s">
        <v>1834</v>
      </c>
      <c r="G1149" s="4">
        <v>3287600</v>
      </c>
    </row>
    <row r="1150" spans="1:7" x14ac:dyDescent="0.25">
      <c r="A1150" t="s">
        <v>1452</v>
      </c>
      <c r="B1150" t="s">
        <v>1438</v>
      </c>
      <c r="C1150" t="str">
        <f>+_xlfn.XLOOKUP(B1150,TablaDatos[COD],TablaDatos[ENTIDAD],"No",0)</f>
        <v>0235-01 CONTRALORIA</v>
      </c>
      <c r="D1150" t="s">
        <v>49</v>
      </c>
      <c r="E1150" t="s">
        <v>1897</v>
      </c>
      <c r="F1150" t="s">
        <v>1898</v>
      </c>
      <c r="G1150" s="4">
        <v>1257000</v>
      </c>
    </row>
    <row r="1151" spans="1:7" x14ac:dyDescent="0.25">
      <c r="A1151" t="s">
        <v>1452</v>
      </c>
      <c r="B1151" t="s">
        <v>1438</v>
      </c>
      <c r="C1151" t="str">
        <f>+_xlfn.XLOOKUP(B1151,TablaDatos[COD],TablaDatos[ENTIDAD],"No",0)</f>
        <v>0235-01 CONTRALORIA</v>
      </c>
      <c r="D1151" t="s">
        <v>49</v>
      </c>
      <c r="E1151" t="s">
        <v>1749</v>
      </c>
      <c r="F1151" t="s">
        <v>1750</v>
      </c>
      <c r="G1151" s="4">
        <v>747962</v>
      </c>
    </row>
    <row r="1152" spans="1:7" x14ac:dyDescent="0.25">
      <c r="A1152" t="s">
        <v>1453</v>
      </c>
      <c r="B1152" t="s">
        <v>1438</v>
      </c>
      <c r="C1152" t="str">
        <f>+_xlfn.XLOOKUP(B1152,TablaDatos[COD],TablaDatos[ENTIDAD],"No",0)</f>
        <v>0235-01 CONTRALORIA</v>
      </c>
      <c r="D1152" t="s">
        <v>51</v>
      </c>
      <c r="E1152" t="s">
        <v>1739</v>
      </c>
      <c r="F1152" t="s">
        <v>1740</v>
      </c>
      <c r="G1152" s="4">
        <v>506529782</v>
      </c>
    </row>
    <row r="1153" spans="1:7" x14ac:dyDescent="0.25">
      <c r="A1153" t="s">
        <v>1453</v>
      </c>
      <c r="B1153" t="s">
        <v>1438</v>
      </c>
      <c r="C1153" t="str">
        <f>+_xlfn.XLOOKUP(B1153,TablaDatos[COD],TablaDatos[ENTIDAD],"No",0)</f>
        <v>0235-01 CONTRALORIA</v>
      </c>
      <c r="D1153" t="s">
        <v>51</v>
      </c>
      <c r="E1153" t="s">
        <v>1752</v>
      </c>
      <c r="F1153" t="s">
        <v>1753</v>
      </c>
      <c r="G1153" s="4">
        <v>351780</v>
      </c>
    </row>
    <row r="1154" spans="1:7" x14ac:dyDescent="0.25">
      <c r="A1154" t="s">
        <v>1453</v>
      </c>
      <c r="B1154" t="s">
        <v>1438</v>
      </c>
      <c r="C1154" t="str">
        <f>+_xlfn.XLOOKUP(B1154,TablaDatos[COD],TablaDatos[ENTIDAD],"No",0)</f>
        <v>0235-01 CONTRALORIA</v>
      </c>
      <c r="D1154" t="s">
        <v>51</v>
      </c>
      <c r="E1154" t="s">
        <v>1741</v>
      </c>
      <c r="F1154" t="s">
        <v>1742</v>
      </c>
      <c r="G1154" s="4">
        <v>13677847</v>
      </c>
    </row>
    <row r="1155" spans="1:7" x14ac:dyDescent="0.25">
      <c r="A1155" t="s">
        <v>1453</v>
      </c>
      <c r="B1155" t="s">
        <v>1438</v>
      </c>
      <c r="C1155" t="str">
        <f>+_xlfn.XLOOKUP(B1155,TablaDatos[COD],TablaDatos[ENTIDAD],"No",0)</f>
        <v>0235-01 CONTRALORIA</v>
      </c>
      <c r="D1155" t="s">
        <v>51</v>
      </c>
      <c r="E1155" t="s">
        <v>1743</v>
      </c>
      <c r="F1155" t="s">
        <v>1744</v>
      </c>
      <c r="G1155" s="4">
        <v>14639819</v>
      </c>
    </row>
    <row r="1156" spans="1:7" x14ac:dyDescent="0.25">
      <c r="A1156" t="s">
        <v>1453</v>
      </c>
      <c r="B1156" t="s">
        <v>1438</v>
      </c>
      <c r="C1156" t="str">
        <f>+_xlfn.XLOOKUP(B1156,TablaDatos[COD],TablaDatos[ENTIDAD],"No",0)</f>
        <v>0235-01 CONTRALORIA</v>
      </c>
      <c r="D1156" t="s">
        <v>51</v>
      </c>
      <c r="E1156" t="s">
        <v>1745</v>
      </c>
      <c r="F1156" t="s">
        <v>1746</v>
      </c>
      <c r="G1156" s="4">
        <v>7698074</v>
      </c>
    </row>
    <row r="1157" spans="1:7" x14ac:dyDescent="0.25">
      <c r="A1157" t="s">
        <v>1456</v>
      </c>
      <c r="B1157" t="s">
        <v>1438</v>
      </c>
      <c r="C1157" t="str">
        <f>+_xlfn.XLOOKUP(B1157,TablaDatos[COD],TablaDatos[ENTIDAD],"No",0)</f>
        <v>0235-01 CONTRALORIA</v>
      </c>
      <c r="D1157" t="s">
        <v>56</v>
      </c>
      <c r="E1157" t="s">
        <v>1835</v>
      </c>
      <c r="F1157" t="s">
        <v>1836</v>
      </c>
      <c r="G1157" s="4">
        <v>30000000</v>
      </c>
    </row>
    <row r="1158" spans="1:7" x14ac:dyDescent="0.25">
      <c r="A1158" t="s">
        <v>1456</v>
      </c>
      <c r="B1158" t="s">
        <v>1438</v>
      </c>
      <c r="C1158" t="str">
        <f>+_xlfn.XLOOKUP(B1158,TablaDatos[COD],TablaDatos[ENTIDAD],"No",0)</f>
        <v>0235-01 CONTRALORIA</v>
      </c>
      <c r="D1158" t="s">
        <v>56</v>
      </c>
      <c r="E1158" t="s">
        <v>1884</v>
      </c>
      <c r="F1158" t="s">
        <v>1868</v>
      </c>
      <c r="G1158" s="4">
        <v>7700000</v>
      </c>
    </row>
    <row r="1159" spans="1:7" x14ac:dyDescent="0.25">
      <c r="A1159" t="s">
        <v>1456</v>
      </c>
      <c r="B1159" t="s">
        <v>1438</v>
      </c>
      <c r="C1159" t="str">
        <f>+_xlfn.XLOOKUP(B1159,TablaDatos[COD],TablaDatos[ENTIDAD],"No",0)</f>
        <v>0235-01 CONTRALORIA</v>
      </c>
      <c r="D1159" t="s">
        <v>56</v>
      </c>
      <c r="E1159" t="s">
        <v>1790</v>
      </c>
      <c r="F1159" t="s">
        <v>1791</v>
      </c>
      <c r="G1159" s="4">
        <v>322270958</v>
      </c>
    </row>
    <row r="1160" spans="1:7" x14ac:dyDescent="0.25">
      <c r="A1160" t="s">
        <v>1457</v>
      </c>
      <c r="B1160" t="s">
        <v>1438</v>
      </c>
      <c r="C1160" t="str">
        <f>+_xlfn.XLOOKUP(B1160,TablaDatos[COD],TablaDatos[ENTIDAD],"No",0)</f>
        <v>0235-01 CONTRALORIA</v>
      </c>
      <c r="D1160" t="s">
        <v>58</v>
      </c>
      <c r="E1160" t="s">
        <v>1770</v>
      </c>
      <c r="F1160" t="s">
        <v>1771</v>
      </c>
      <c r="G1160" s="4">
        <v>1563420510</v>
      </c>
    </row>
    <row r="1161" spans="1:7" x14ac:dyDescent="0.25">
      <c r="A1161" t="s">
        <v>1455</v>
      </c>
      <c r="B1161" t="s">
        <v>1438</v>
      </c>
      <c r="C1161" t="str">
        <f>+_xlfn.XLOOKUP(B1161,TablaDatos[COD],TablaDatos[ENTIDAD],"No",0)</f>
        <v>0235-01 CONTRALORIA</v>
      </c>
      <c r="D1161" t="s">
        <v>54</v>
      </c>
      <c r="E1161" t="s">
        <v>1772</v>
      </c>
      <c r="F1161" t="s">
        <v>1773</v>
      </c>
      <c r="G1161" s="4">
        <v>1000686551</v>
      </c>
    </row>
    <row r="1162" spans="1:7" x14ac:dyDescent="0.25">
      <c r="A1162" t="s">
        <v>1477</v>
      </c>
      <c r="B1162" t="s">
        <v>1459</v>
      </c>
      <c r="C1162" t="str">
        <f>+_xlfn.XLOOKUP(B1162,TablaDatos[COD],TablaDatos[ENTIDAD],"No",0)</f>
        <v>0240-01 LOTERIA</v>
      </c>
      <c r="D1162" t="s">
        <v>56</v>
      </c>
      <c r="E1162" t="s">
        <v>1899</v>
      </c>
      <c r="F1162" t="s">
        <v>1791</v>
      </c>
      <c r="G1162" s="4">
        <v>23772041</v>
      </c>
    </row>
    <row r="1163" spans="1:7" x14ac:dyDescent="0.25">
      <c r="A1163" t="s">
        <v>1478</v>
      </c>
      <c r="B1163" t="s">
        <v>1459</v>
      </c>
      <c r="C1163" t="str">
        <f>+_xlfn.XLOOKUP(B1163,TablaDatos[COD],TablaDatos[ENTIDAD],"No",0)</f>
        <v>0240-01 LOTERIA</v>
      </c>
      <c r="D1163" t="s">
        <v>58</v>
      </c>
      <c r="E1163" t="s">
        <v>1900</v>
      </c>
      <c r="F1163" t="s">
        <v>1771</v>
      </c>
      <c r="G1163" s="4">
        <v>146622746</v>
      </c>
    </row>
    <row r="1164" spans="1:7" x14ac:dyDescent="0.25">
      <c r="A1164" t="s">
        <v>1476</v>
      </c>
      <c r="B1164" t="s">
        <v>1459</v>
      </c>
      <c r="C1164" t="str">
        <f>+_xlfn.XLOOKUP(B1164,TablaDatos[COD],TablaDatos[ENTIDAD],"No",0)</f>
        <v>0240-01 LOTERIA</v>
      </c>
      <c r="D1164" t="s">
        <v>54</v>
      </c>
      <c r="E1164" t="s">
        <v>1901</v>
      </c>
      <c r="F1164" t="s">
        <v>1773</v>
      </c>
      <c r="G1164" s="4">
        <v>116529773</v>
      </c>
    </row>
    <row r="1165" spans="1:7" x14ac:dyDescent="0.25">
      <c r="A1165" t="s">
        <v>1497</v>
      </c>
      <c r="B1165" t="s">
        <v>1480</v>
      </c>
      <c r="C1165" t="str">
        <f>+_xlfn.XLOOKUP(B1165,TablaDatos[COD],TablaDatos[ENTIDAD],"No",0)</f>
        <v>0260-01 CANAL CAPITAL</v>
      </c>
      <c r="D1165" t="s">
        <v>56</v>
      </c>
      <c r="E1165" t="s">
        <v>1899</v>
      </c>
      <c r="F1165" t="s">
        <v>1791</v>
      </c>
      <c r="G1165" s="4">
        <v>24605825</v>
      </c>
    </row>
    <row r="1166" spans="1:7" x14ac:dyDescent="0.25">
      <c r="A1166" t="s">
        <v>1498</v>
      </c>
      <c r="B1166" t="s">
        <v>1480</v>
      </c>
      <c r="C1166" t="str">
        <f>+_xlfn.XLOOKUP(B1166,TablaDatos[COD],TablaDatos[ENTIDAD],"No",0)</f>
        <v>0260-01 CANAL CAPITAL</v>
      </c>
      <c r="D1166" t="s">
        <v>58</v>
      </c>
      <c r="E1166" t="s">
        <v>1900</v>
      </c>
      <c r="F1166" t="s">
        <v>1771</v>
      </c>
      <c r="G1166" s="4">
        <v>181545211</v>
      </c>
    </row>
    <row r="1167" spans="1:7" x14ac:dyDescent="0.25">
      <c r="A1167" t="s">
        <v>1517</v>
      </c>
      <c r="B1167" t="s">
        <v>1500</v>
      </c>
      <c r="C1167" t="str">
        <f>+_xlfn.XLOOKUP(B1167,TablaDatos[COD],TablaDatos[ENTIDAD],"No",0)</f>
        <v>0262-01 TRANSMILENIO</v>
      </c>
      <c r="D1167" t="s">
        <v>56</v>
      </c>
      <c r="E1167" t="s">
        <v>1902</v>
      </c>
      <c r="F1167" t="s">
        <v>1791</v>
      </c>
      <c r="G1167" s="4">
        <v>60727594</v>
      </c>
    </row>
    <row r="1168" spans="1:7" x14ac:dyDescent="0.25">
      <c r="A1168" t="s">
        <v>1518</v>
      </c>
      <c r="B1168" t="s">
        <v>1500</v>
      </c>
      <c r="C1168" t="str">
        <f>+_xlfn.XLOOKUP(B1168,TablaDatos[COD],TablaDatos[ENTIDAD],"No",0)</f>
        <v>0262-01 TRANSMILENIO</v>
      </c>
      <c r="D1168" t="s">
        <v>58</v>
      </c>
      <c r="E1168" t="s">
        <v>1900</v>
      </c>
      <c r="F1168" t="s">
        <v>1771</v>
      </c>
      <c r="G1168" s="4">
        <v>108324754</v>
      </c>
    </row>
    <row r="1169" spans="1:7" x14ac:dyDescent="0.25">
      <c r="A1169" t="s">
        <v>1516</v>
      </c>
      <c r="B1169" t="s">
        <v>1500</v>
      </c>
      <c r="C1169" t="str">
        <f>+_xlfn.XLOOKUP(B1169,TablaDatos[COD],TablaDatos[ENTIDAD],"No",0)</f>
        <v>0262-01 TRANSMILENIO</v>
      </c>
      <c r="D1169" t="s">
        <v>54</v>
      </c>
      <c r="E1169" t="s">
        <v>1901</v>
      </c>
      <c r="F1169" t="s">
        <v>1773</v>
      </c>
      <c r="G1169" s="4">
        <v>2213544880</v>
      </c>
    </row>
    <row r="1170" spans="1:7" x14ac:dyDescent="0.25">
      <c r="A1170" t="s">
        <v>1537</v>
      </c>
      <c r="B1170" t="s">
        <v>1520</v>
      </c>
      <c r="C1170" t="str">
        <f>+_xlfn.XLOOKUP(B1170,TablaDatos[COD],TablaDatos[ENTIDAD],"No",0)</f>
        <v>0263-01 RENOBO</v>
      </c>
      <c r="D1170" t="s">
        <v>56</v>
      </c>
      <c r="E1170" t="s">
        <v>1899</v>
      </c>
      <c r="F1170" t="s">
        <v>1791</v>
      </c>
      <c r="G1170" s="4">
        <v>91567452</v>
      </c>
    </row>
    <row r="1171" spans="1:7" x14ac:dyDescent="0.25">
      <c r="A1171" t="s">
        <v>1538</v>
      </c>
      <c r="B1171" t="s">
        <v>1520</v>
      </c>
      <c r="C1171" t="str">
        <f>+_xlfn.XLOOKUP(B1171,TablaDatos[COD],TablaDatos[ENTIDAD],"No",0)</f>
        <v>0263-01 RENOBO</v>
      </c>
      <c r="D1171" t="s">
        <v>58</v>
      </c>
      <c r="E1171" t="s">
        <v>1900</v>
      </c>
      <c r="F1171" t="s">
        <v>1771</v>
      </c>
      <c r="G1171" s="4">
        <v>170761611</v>
      </c>
    </row>
    <row r="1172" spans="1:7" x14ac:dyDescent="0.25">
      <c r="A1172" t="s">
        <v>1536</v>
      </c>
      <c r="B1172" t="s">
        <v>1520</v>
      </c>
      <c r="C1172" t="str">
        <f>+_xlfn.XLOOKUP(B1172,TablaDatos[COD],TablaDatos[ENTIDAD],"No",0)</f>
        <v>0263-01 RENOBO</v>
      </c>
      <c r="D1172" t="s">
        <v>54</v>
      </c>
      <c r="E1172" t="s">
        <v>1901</v>
      </c>
      <c r="F1172" t="s">
        <v>1773</v>
      </c>
      <c r="G1172" s="4">
        <v>39981456</v>
      </c>
    </row>
    <row r="1173" spans="1:7" x14ac:dyDescent="0.25">
      <c r="A1173" t="s">
        <v>1557</v>
      </c>
      <c r="B1173" t="s">
        <v>1540</v>
      </c>
      <c r="C1173" t="str">
        <f>+_xlfn.XLOOKUP(B1173,TablaDatos[COD],TablaDatos[ENTIDAD],"No",0)</f>
        <v>0264-01 AB ESP</v>
      </c>
      <c r="D1173" t="s">
        <v>56</v>
      </c>
      <c r="E1173" t="s">
        <v>1899</v>
      </c>
      <c r="F1173" t="s">
        <v>1791</v>
      </c>
      <c r="G1173" s="4">
        <v>21897793</v>
      </c>
    </row>
    <row r="1174" spans="1:7" x14ac:dyDescent="0.25">
      <c r="A1174" t="s">
        <v>1556</v>
      </c>
      <c r="B1174" t="s">
        <v>1540</v>
      </c>
      <c r="C1174" t="str">
        <f>+_xlfn.XLOOKUP(B1174,TablaDatos[COD],TablaDatos[ENTIDAD],"No",0)</f>
        <v>0264-01 AB ESP</v>
      </c>
      <c r="D1174" t="s">
        <v>54</v>
      </c>
      <c r="E1174" t="s">
        <v>1901</v>
      </c>
      <c r="F1174" t="s">
        <v>1773</v>
      </c>
      <c r="G1174" s="4">
        <v>17671416</v>
      </c>
    </row>
    <row r="1175" spans="1:7" x14ac:dyDescent="0.25">
      <c r="A1175" t="s">
        <v>1556</v>
      </c>
      <c r="B1175" t="s">
        <v>1540</v>
      </c>
      <c r="C1175" t="str">
        <f>+_xlfn.XLOOKUP(B1175,TablaDatos[COD],TablaDatos[ENTIDAD],"No",0)</f>
        <v>0264-01 AB ESP</v>
      </c>
      <c r="D1175" t="s">
        <v>54</v>
      </c>
      <c r="E1175" t="s">
        <v>1903</v>
      </c>
      <c r="F1175" t="s">
        <v>1773</v>
      </c>
      <c r="G1175" s="4">
        <v>3603558881</v>
      </c>
    </row>
    <row r="1176" spans="1:7" x14ac:dyDescent="0.25">
      <c r="A1176" t="s">
        <v>1577</v>
      </c>
      <c r="B1176" t="s">
        <v>1560</v>
      </c>
      <c r="C1176" t="str">
        <f>+_xlfn.XLOOKUP(B1176,TablaDatos[COD],TablaDatos[ENTIDAD],"No",0)</f>
        <v>0265-01 EAAB</v>
      </c>
      <c r="D1176" t="s">
        <v>56</v>
      </c>
      <c r="E1176" t="s">
        <v>1902</v>
      </c>
      <c r="F1176" t="s">
        <v>1791</v>
      </c>
      <c r="G1176" s="4">
        <v>430998043</v>
      </c>
    </row>
    <row r="1177" spans="1:7" x14ac:dyDescent="0.25">
      <c r="A1177" t="s">
        <v>1577</v>
      </c>
      <c r="B1177" t="s">
        <v>1560</v>
      </c>
      <c r="C1177" t="str">
        <f>+_xlfn.XLOOKUP(B1177,TablaDatos[COD],TablaDatos[ENTIDAD],"No",0)</f>
        <v>0265-01 EAAB</v>
      </c>
      <c r="D1177" t="s">
        <v>56</v>
      </c>
      <c r="E1177" t="s">
        <v>1899</v>
      </c>
      <c r="F1177" t="s">
        <v>1791</v>
      </c>
      <c r="G1177" s="4">
        <v>429087059</v>
      </c>
    </row>
    <row r="1178" spans="1:7" x14ac:dyDescent="0.25">
      <c r="A1178" t="s">
        <v>1578</v>
      </c>
      <c r="B1178" t="s">
        <v>1560</v>
      </c>
      <c r="C1178" t="str">
        <f>+_xlfn.XLOOKUP(B1178,TablaDatos[COD],TablaDatos[ENTIDAD],"No",0)</f>
        <v>0265-01 EAAB</v>
      </c>
      <c r="D1178" t="s">
        <v>58</v>
      </c>
      <c r="E1178" t="s">
        <v>1900</v>
      </c>
      <c r="F1178" t="s">
        <v>1771</v>
      </c>
      <c r="G1178" s="4">
        <v>0</v>
      </c>
    </row>
    <row r="1179" spans="1:7" x14ac:dyDescent="0.25">
      <c r="A1179" t="s">
        <v>1578</v>
      </c>
      <c r="B1179" t="s">
        <v>1560</v>
      </c>
      <c r="C1179" t="str">
        <f>+_xlfn.XLOOKUP(B1179,TablaDatos[COD],TablaDatos[ENTIDAD],"No",0)</f>
        <v>0265-01 EAAB</v>
      </c>
      <c r="D1179" t="s">
        <v>58</v>
      </c>
      <c r="E1179" t="s">
        <v>1904</v>
      </c>
      <c r="F1179" t="s">
        <v>1771</v>
      </c>
      <c r="G1179" s="4">
        <v>0</v>
      </c>
    </row>
    <row r="1180" spans="1:7" x14ac:dyDescent="0.25">
      <c r="A1180" t="s">
        <v>1576</v>
      </c>
      <c r="B1180" t="s">
        <v>1560</v>
      </c>
      <c r="C1180" t="str">
        <f>+_xlfn.XLOOKUP(B1180,TablaDatos[COD],TablaDatos[ENTIDAD],"No",0)</f>
        <v>0265-01 EAAB</v>
      </c>
      <c r="D1180" t="s">
        <v>54</v>
      </c>
      <c r="E1180" t="s">
        <v>1901</v>
      </c>
      <c r="F1180" t="s">
        <v>1773</v>
      </c>
      <c r="G1180" s="4">
        <v>35265396507</v>
      </c>
    </row>
    <row r="1181" spans="1:7" x14ac:dyDescent="0.25">
      <c r="A1181" t="s">
        <v>1576</v>
      </c>
      <c r="B1181" t="s">
        <v>1560</v>
      </c>
      <c r="C1181" t="str">
        <f>+_xlfn.XLOOKUP(B1181,TablaDatos[COD],TablaDatos[ENTIDAD],"No",0)</f>
        <v>0265-01 EAAB</v>
      </c>
      <c r="D1181" t="s">
        <v>54</v>
      </c>
      <c r="E1181" t="s">
        <v>1905</v>
      </c>
      <c r="F1181" t="s">
        <v>1773</v>
      </c>
      <c r="G1181" s="4">
        <v>401720854</v>
      </c>
    </row>
    <row r="1182" spans="1:7" x14ac:dyDescent="0.25">
      <c r="A1182" t="s">
        <v>1597</v>
      </c>
      <c r="B1182" t="s">
        <v>1580</v>
      </c>
      <c r="C1182" t="str">
        <f>+_xlfn.XLOOKUP(B1182,TablaDatos[COD],TablaDatos[ENTIDAD],"No",0)</f>
        <v>0266-01 EMB</v>
      </c>
      <c r="D1182" t="s">
        <v>56</v>
      </c>
      <c r="E1182" t="s">
        <v>1899</v>
      </c>
      <c r="F1182" t="s">
        <v>1791</v>
      </c>
      <c r="G1182" s="4">
        <v>320515430</v>
      </c>
    </row>
    <row r="1183" spans="1:7" x14ac:dyDescent="0.25">
      <c r="A1183" t="s">
        <v>1598</v>
      </c>
      <c r="B1183" t="s">
        <v>1580</v>
      </c>
      <c r="C1183" t="str">
        <f>+_xlfn.XLOOKUP(B1183,TablaDatos[COD],TablaDatos[ENTIDAD],"No",0)</f>
        <v>0266-01 EMB</v>
      </c>
      <c r="D1183" t="s">
        <v>58</v>
      </c>
      <c r="E1183" t="s">
        <v>1900</v>
      </c>
      <c r="F1183" t="s">
        <v>1771</v>
      </c>
      <c r="G1183" s="4">
        <v>254058409</v>
      </c>
    </row>
    <row r="1184" spans="1:7" x14ac:dyDescent="0.25">
      <c r="A1184" t="s">
        <v>1596</v>
      </c>
      <c r="B1184" t="s">
        <v>1580</v>
      </c>
      <c r="C1184" t="str">
        <f>+_xlfn.XLOOKUP(B1184,TablaDatos[COD],TablaDatos[ENTIDAD],"No",0)</f>
        <v>0266-01 EMB</v>
      </c>
      <c r="D1184" t="s">
        <v>54</v>
      </c>
      <c r="E1184" t="s">
        <v>1901</v>
      </c>
      <c r="F1184" t="s">
        <v>1773</v>
      </c>
      <c r="G1184" s="4">
        <v>25380993</v>
      </c>
    </row>
    <row r="1185" spans="1:7" x14ac:dyDescent="0.25">
      <c r="A1185" t="s">
        <v>1617</v>
      </c>
      <c r="B1185" t="s">
        <v>1600</v>
      </c>
      <c r="C1185" t="str">
        <f>+_xlfn.XLOOKUP(B1185,TablaDatos[COD],TablaDatos[ENTIDAD],"No",0)</f>
        <v>0267-01 CAPITAL SALUD</v>
      </c>
      <c r="D1185" t="s">
        <v>56</v>
      </c>
      <c r="E1185" t="s">
        <v>1899</v>
      </c>
      <c r="F1185" t="s">
        <v>1791</v>
      </c>
      <c r="G1185" s="4">
        <v>124500880</v>
      </c>
    </row>
    <row r="1186" spans="1:7" x14ac:dyDescent="0.25">
      <c r="A1186" t="s">
        <v>1616</v>
      </c>
      <c r="B1186" t="s">
        <v>1600</v>
      </c>
      <c r="C1186" t="str">
        <f>+_xlfn.XLOOKUP(B1186,TablaDatos[COD],TablaDatos[ENTIDAD],"No",0)</f>
        <v>0267-01 CAPITAL SALUD</v>
      </c>
      <c r="D1186" t="s">
        <v>54</v>
      </c>
      <c r="E1186" t="s">
        <v>1901</v>
      </c>
      <c r="F1186" t="s">
        <v>1773</v>
      </c>
      <c r="G1186" s="4">
        <v>319924025</v>
      </c>
    </row>
    <row r="1187" spans="1:7" x14ac:dyDescent="0.25">
      <c r="A1187" t="s">
        <v>1638</v>
      </c>
      <c r="B1187" t="s">
        <v>1620</v>
      </c>
      <c r="C1187" t="str">
        <f>+_xlfn.XLOOKUP(B1187,TablaDatos[COD],TablaDatos[ENTIDAD],"No",0)</f>
        <v>0423-01 SUBRED CENTRO</v>
      </c>
      <c r="D1187" t="s">
        <v>56</v>
      </c>
      <c r="E1187" t="s">
        <v>1906</v>
      </c>
      <c r="F1187" t="s">
        <v>1791</v>
      </c>
      <c r="G1187" s="4">
        <v>15494234</v>
      </c>
    </row>
    <row r="1188" spans="1:7" x14ac:dyDescent="0.25">
      <c r="A1188" t="s">
        <v>1639</v>
      </c>
      <c r="B1188" t="s">
        <v>1620</v>
      </c>
      <c r="C1188" t="str">
        <f>+_xlfn.XLOOKUP(B1188,TablaDatos[COD],TablaDatos[ENTIDAD],"No",0)</f>
        <v>0423-01 SUBRED CENTRO</v>
      </c>
      <c r="D1188" t="s">
        <v>58</v>
      </c>
      <c r="E1188" t="s">
        <v>1900</v>
      </c>
      <c r="F1188" t="s">
        <v>1771</v>
      </c>
      <c r="G1188" s="4">
        <v>334286257</v>
      </c>
    </row>
    <row r="1189" spans="1:7" x14ac:dyDescent="0.25">
      <c r="A1189" t="s">
        <v>1639</v>
      </c>
      <c r="B1189" t="s">
        <v>1620</v>
      </c>
      <c r="C1189" t="str">
        <f>+_xlfn.XLOOKUP(B1189,TablaDatos[COD],TablaDatos[ENTIDAD],"No",0)</f>
        <v>0423-01 SUBRED CENTRO</v>
      </c>
      <c r="D1189" t="s">
        <v>58</v>
      </c>
      <c r="E1189" t="s">
        <v>1907</v>
      </c>
      <c r="F1189" t="s">
        <v>1771</v>
      </c>
      <c r="G1189" s="4">
        <v>588475396</v>
      </c>
    </row>
    <row r="1190" spans="1:7" x14ac:dyDescent="0.25">
      <c r="A1190" t="s">
        <v>1637</v>
      </c>
      <c r="B1190" t="s">
        <v>1620</v>
      </c>
      <c r="C1190" t="str">
        <f>+_xlfn.XLOOKUP(B1190,TablaDatos[COD],TablaDatos[ENTIDAD],"No",0)</f>
        <v>0423-01 SUBRED CENTRO</v>
      </c>
      <c r="D1190" t="s">
        <v>54</v>
      </c>
      <c r="E1190" t="s">
        <v>1901</v>
      </c>
      <c r="F1190" t="s">
        <v>1773</v>
      </c>
      <c r="G1190" s="4">
        <v>498636121</v>
      </c>
    </row>
    <row r="1191" spans="1:7" x14ac:dyDescent="0.25">
      <c r="A1191" t="s">
        <v>1637</v>
      </c>
      <c r="B1191" t="s">
        <v>1620</v>
      </c>
      <c r="C1191" t="str">
        <f>+_xlfn.XLOOKUP(B1191,TablaDatos[COD],TablaDatos[ENTIDAD],"No",0)</f>
        <v>0423-01 SUBRED CENTRO</v>
      </c>
      <c r="D1191" t="s">
        <v>54</v>
      </c>
      <c r="E1191" t="s">
        <v>1908</v>
      </c>
      <c r="F1191" t="s">
        <v>1773</v>
      </c>
      <c r="G1191" s="4">
        <v>10480430508</v>
      </c>
    </row>
    <row r="1192" spans="1:7" x14ac:dyDescent="0.25">
      <c r="A1192" t="s">
        <v>1659</v>
      </c>
      <c r="B1192" t="s">
        <v>1641</v>
      </c>
      <c r="C1192" t="str">
        <f>+_xlfn.XLOOKUP(B1192,TablaDatos[COD],TablaDatos[ENTIDAD],"No",0)</f>
        <v>0424-01 SUBRED OCCIDENTE</v>
      </c>
      <c r="D1192" t="s">
        <v>58</v>
      </c>
      <c r="E1192" t="s">
        <v>1900</v>
      </c>
      <c r="F1192" t="s">
        <v>1771</v>
      </c>
      <c r="G1192" s="4">
        <v>128065952</v>
      </c>
    </row>
    <row r="1193" spans="1:7" x14ac:dyDescent="0.25">
      <c r="A1193" t="s">
        <v>1659</v>
      </c>
      <c r="B1193" t="s">
        <v>1641</v>
      </c>
      <c r="C1193" t="str">
        <f>+_xlfn.XLOOKUP(B1193,TablaDatos[COD],TablaDatos[ENTIDAD],"No",0)</f>
        <v>0424-01 SUBRED OCCIDENTE</v>
      </c>
      <c r="D1193" t="s">
        <v>58</v>
      </c>
      <c r="E1193" t="s">
        <v>1907</v>
      </c>
      <c r="F1193" t="s">
        <v>1771</v>
      </c>
      <c r="G1193" s="4">
        <v>395410869</v>
      </c>
    </row>
    <row r="1194" spans="1:7" x14ac:dyDescent="0.25">
      <c r="A1194" t="s">
        <v>1657</v>
      </c>
      <c r="B1194" t="s">
        <v>1641</v>
      </c>
      <c r="C1194" t="str">
        <f>+_xlfn.XLOOKUP(B1194,TablaDatos[COD],TablaDatos[ENTIDAD],"No",0)</f>
        <v>0424-01 SUBRED OCCIDENTE</v>
      </c>
      <c r="D1194" t="s">
        <v>54</v>
      </c>
      <c r="E1194" t="s">
        <v>1901</v>
      </c>
      <c r="F1194" t="s">
        <v>1773</v>
      </c>
      <c r="G1194" s="4">
        <v>532774581</v>
      </c>
    </row>
    <row r="1195" spans="1:7" x14ac:dyDescent="0.25">
      <c r="A1195" t="s">
        <v>1657</v>
      </c>
      <c r="B1195" t="s">
        <v>1641</v>
      </c>
      <c r="C1195" t="str">
        <f>+_xlfn.XLOOKUP(B1195,TablaDatos[COD],TablaDatos[ENTIDAD],"No",0)</f>
        <v>0424-01 SUBRED OCCIDENTE</v>
      </c>
      <c r="D1195" t="s">
        <v>54</v>
      </c>
      <c r="E1195" t="s">
        <v>1908</v>
      </c>
      <c r="F1195" t="s">
        <v>1773</v>
      </c>
      <c r="G1195" s="4">
        <v>9158084214</v>
      </c>
    </row>
    <row r="1196" spans="1:7" x14ac:dyDescent="0.25">
      <c r="A1196" t="s">
        <v>1679</v>
      </c>
      <c r="B1196" t="s">
        <v>1661</v>
      </c>
      <c r="C1196" t="str">
        <f>+_xlfn.XLOOKUP(B1196,TablaDatos[COD],TablaDatos[ENTIDAD],"No",0)</f>
        <v>0425-01 SUBRED SUR</v>
      </c>
      <c r="D1196" t="s">
        <v>58</v>
      </c>
      <c r="E1196" t="s">
        <v>1900</v>
      </c>
      <c r="F1196" t="s">
        <v>1771</v>
      </c>
      <c r="G1196" s="4">
        <v>79426359</v>
      </c>
    </row>
    <row r="1197" spans="1:7" x14ac:dyDescent="0.25">
      <c r="A1197" t="s">
        <v>1679</v>
      </c>
      <c r="B1197" t="s">
        <v>1661</v>
      </c>
      <c r="C1197" t="str">
        <f>+_xlfn.XLOOKUP(B1197,TablaDatos[COD],TablaDatos[ENTIDAD],"No",0)</f>
        <v>0425-01 SUBRED SUR</v>
      </c>
      <c r="D1197" t="s">
        <v>58</v>
      </c>
      <c r="E1197" t="s">
        <v>1907</v>
      </c>
      <c r="F1197" t="s">
        <v>1771</v>
      </c>
      <c r="G1197" s="4">
        <v>430034360</v>
      </c>
    </row>
    <row r="1198" spans="1:7" x14ac:dyDescent="0.25">
      <c r="A1198" t="s">
        <v>1677</v>
      </c>
      <c r="B1198" t="s">
        <v>1661</v>
      </c>
      <c r="C1198" t="str">
        <f>+_xlfn.XLOOKUP(B1198,TablaDatos[COD],TablaDatos[ENTIDAD],"No",0)</f>
        <v>0425-01 SUBRED SUR</v>
      </c>
      <c r="D1198" t="s">
        <v>54</v>
      </c>
      <c r="E1198" t="s">
        <v>1901</v>
      </c>
      <c r="F1198" t="s">
        <v>1773</v>
      </c>
      <c r="G1198" s="4">
        <v>249718295</v>
      </c>
    </row>
    <row r="1199" spans="1:7" x14ac:dyDescent="0.25">
      <c r="A1199" t="s">
        <v>1677</v>
      </c>
      <c r="B1199" t="s">
        <v>1661</v>
      </c>
      <c r="C1199" t="str">
        <f>+_xlfn.XLOOKUP(B1199,TablaDatos[COD],TablaDatos[ENTIDAD],"No",0)</f>
        <v>0425-01 SUBRED SUR</v>
      </c>
      <c r="D1199" t="s">
        <v>54</v>
      </c>
      <c r="E1199" t="s">
        <v>1908</v>
      </c>
      <c r="F1199" t="s">
        <v>1773</v>
      </c>
      <c r="G1199" s="4">
        <v>5646785754</v>
      </c>
    </row>
    <row r="1200" spans="1:7" x14ac:dyDescent="0.25">
      <c r="A1200" t="s">
        <v>1699</v>
      </c>
      <c r="B1200" t="s">
        <v>1681</v>
      </c>
      <c r="C1200" t="str">
        <f>+_xlfn.XLOOKUP(B1200,TablaDatos[COD],TablaDatos[ENTIDAD],"No",0)</f>
        <v>0426-01 SUBRED NORTE</v>
      </c>
      <c r="D1200" t="s">
        <v>58</v>
      </c>
      <c r="E1200" t="s">
        <v>1900</v>
      </c>
      <c r="F1200" t="s">
        <v>1771</v>
      </c>
      <c r="G1200" s="4">
        <v>144951949</v>
      </c>
    </row>
    <row r="1201" spans="1:7" x14ac:dyDescent="0.25">
      <c r="A1201" t="s">
        <v>1699</v>
      </c>
      <c r="B1201" t="s">
        <v>1681</v>
      </c>
      <c r="C1201" t="str">
        <f>+_xlfn.XLOOKUP(B1201,TablaDatos[COD],TablaDatos[ENTIDAD],"No",0)</f>
        <v>0426-01 SUBRED NORTE</v>
      </c>
      <c r="D1201" t="s">
        <v>58</v>
      </c>
      <c r="E1201" t="s">
        <v>1907</v>
      </c>
      <c r="F1201" t="s">
        <v>1771</v>
      </c>
      <c r="G1201" s="4">
        <v>485760504</v>
      </c>
    </row>
    <row r="1202" spans="1:7" x14ac:dyDescent="0.25">
      <c r="A1202" t="s">
        <v>1697</v>
      </c>
      <c r="B1202" t="s">
        <v>1681</v>
      </c>
      <c r="C1202" t="str">
        <f>+_xlfn.XLOOKUP(B1202,TablaDatos[COD],TablaDatos[ENTIDAD],"No",0)</f>
        <v>0426-01 SUBRED NORTE</v>
      </c>
      <c r="D1202" t="s">
        <v>54</v>
      </c>
      <c r="E1202" t="s">
        <v>1901</v>
      </c>
      <c r="F1202" t="s">
        <v>1773</v>
      </c>
      <c r="G1202" s="4">
        <v>290138686</v>
      </c>
    </row>
    <row r="1203" spans="1:7" x14ac:dyDescent="0.25">
      <c r="A1203" t="s">
        <v>1697</v>
      </c>
      <c r="B1203" t="s">
        <v>1681</v>
      </c>
      <c r="C1203" t="str">
        <f>+_xlfn.XLOOKUP(B1203,TablaDatos[COD],TablaDatos[ENTIDAD],"No",0)</f>
        <v>0426-01 SUBRED NORTE</v>
      </c>
      <c r="D1203" t="s">
        <v>54</v>
      </c>
      <c r="E1203" t="s">
        <v>1908</v>
      </c>
      <c r="F1203" t="s">
        <v>1773</v>
      </c>
      <c r="G1203" s="4">
        <v>8443999055</v>
      </c>
    </row>
    <row r="1204" spans="1:7" x14ac:dyDescent="0.25">
      <c r="A1204" t="s">
        <v>1703</v>
      </c>
      <c r="B1204" t="s">
        <v>1701</v>
      </c>
      <c r="C1204" t="str">
        <f>+_xlfn.XLOOKUP(B1204,TablaDatos[COD],TablaDatos[ENTIDAD],"No",0)</f>
        <v>0501-01 ATENEA</v>
      </c>
      <c r="D1204" t="s">
        <v>28</v>
      </c>
      <c r="E1204" t="s">
        <v>1827</v>
      </c>
      <c r="F1204" t="s">
        <v>1777</v>
      </c>
      <c r="G1204" s="4">
        <v>6480050211</v>
      </c>
    </row>
    <row r="1205" spans="1:7" x14ac:dyDescent="0.25">
      <c r="A1205" t="s">
        <v>1704</v>
      </c>
      <c r="B1205" t="s">
        <v>1701</v>
      </c>
      <c r="C1205" t="str">
        <f>+_xlfn.XLOOKUP(B1205,TablaDatos[COD],TablaDatos[ENTIDAD],"No",0)</f>
        <v>0501-01 ATENEA</v>
      </c>
      <c r="D1205" t="s">
        <v>30</v>
      </c>
      <c r="E1205" t="s">
        <v>1792</v>
      </c>
      <c r="F1205" t="s">
        <v>1793</v>
      </c>
      <c r="G1205" s="4">
        <v>47376534</v>
      </c>
    </row>
    <row r="1206" spans="1:7" x14ac:dyDescent="0.25">
      <c r="A1206" t="s">
        <v>1706</v>
      </c>
      <c r="B1206" t="s">
        <v>1701</v>
      </c>
      <c r="C1206" t="str">
        <f>+_xlfn.XLOOKUP(B1206,TablaDatos[COD],TablaDatos[ENTIDAD],"No",0)</f>
        <v>0501-01 ATENEA</v>
      </c>
      <c r="D1206" t="s">
        <v>34</v>
      </c>
      <c r="E1206" t="s">
        <v>1892</v>
      </c>
      <c r="F1206" t="s">
        <v>1870</v>
      </c>
      <c r="G1206" s="4">
        <v>31210157539</v>
      </c>
    </row>
    <row r="1207" spans="1:7" x14ac:dyDescent="0.25">
      <c r="A1207" t="s">
        <v>1706</v>
      </c>
      <c r="B1207" t="s">
        <v>1701</v>
      </c>
      <c r="C1207" t="str">
        <f>+_xlfn.XLOOKUP(B1207,TablaDatos[COD],TablaDatos[ENTIDAD],"No",0)</f>
        <v>0501-01 ATENEA</v>
      </c>
      <c r="D1207" t="s">
        <v>34</v>
      </c>
      <c r="E1207" t="s">
        <v>1896</v>
      </c>
      <c r="F1207" t="s">
        <v>1864</v>
      </c>
      <c r="G1207" s="4">
        <v>353012107812</v>
      </c>
    </row>
    <row r="1208" spans="1:7" x14ac:dyDescent="0.25">
      <c r="A1208" t="s">
        <v>1707</v>
      </c>
      <c r="B1208" t="s">
        <v>1701</v>
      </c>
      <c r="C1208" t="str">
        <f>+_xlfn.XLOOKUP(B1208,TablaDatos[COD],TablaDatos[ENTIDAD],"No",0)</f>
        <v>0501-01 ATENEA</v>
      </c>
      <c r="D1208" t="s">
        <v>36</v>
      </c>
      <c r="E1208" t="s">
        <v>1725</v>
      </c>
      <c r="F1208" t="s">
        <v>1726</v>
      </c>
      <c r="G1208" s="4">
        <v>7342040</v>
      </c>
    </row>
    <row r="1209" spans="1:7" x14ac:dyDescent="0.25">
      <c r="A1209" t="s">
        <v>1707</v>
      </c>
      <c r="B1209" t="s">
        <v>1701</v>
      </c>
      <c r="C1209" t="str">
        <f>+_xlfn.XLOOKUP(B1209,TablaDatos[COD],TablaDatos[ENTIDAD],"No",0)</f>
        <v>0501-01 ATENEA</v>
      </c>
      <c r="D1209" t="s">
        <v>36</v>
      </c>
      <c r="E1209" t="s">
        <v>1849</v>
      </c>
      <c r="F1209" t="s">
        <v>1726</v>
      </c>
      <c r="G1209" s="4">
        <v>0</v>
      </c>
    </row>
    <row r="1210" spans="1:7" x14ac:dyDescent="0.25">
      <c r="A1210" t="s">
        <v>1708</v>
      </c>
      <c r="B1210" t="s">
        <v>1701</v>
      </c>
      <c r="C1210" t="str">
        <f>+_xlfn.XLOOKUP(B1210,TablaDatos[COD],TablaDatos[ENTIDAD],"No",0)</f>
        <v>0501-01 ATENEA</v>
      </c>
      <c r="D1210" t="s">
        <v>38</v>
      </c>
      <c r="E1210" t="s">
        <v>1819</v>
      </c>
      <c r="F1210" t="s">
        <v>1732</v>
      </c>
      <c r="G1210" s="4">
        <v>93002476</v>
      </c>
    </row>
    <row r="1211" spans="1:7" x14ac:dyDescent="0.25">
      <c r="A1211" t="s">
        <v>1710</v>
      </c>
      <c r="B1211" t="s">
        <v>1701</v>
      </c>
      <c r="C1211" t="str">
        <f>+_xlfn.XLOOKUP(B1211,TablaDatos[COD],TablaDatos[ENTIDAD],"No",0)</f>
        <v>0501-01 ATENEA</v>
      </c>
      <c r="D1211" t="s">
        <v>42</v>
      </c>
      <c r="E1211" t="s">
        <v>1751</v>
      </c>
      <c r="F1211" t="s">
        <v>1736</v>
      </c>
      <c r="G1211" s="4">
        <v>279541</v>
      </c>
    </row>
    <row r="1212" spans="1:7" x14ac:dyDescent="0.25">
      <c r="A1212" t="s">
        <v>1714</v>
      </c>
      <c r="B1212" t="s">
        <v>1701</v>
      </c>
      <c r="C1212" t="str">
        <f>+_xlfn.XLOOKUP(B1212,TablaDatos[COD],TablaDatos[ENTIDAD],"No",0)</f>
        <v>0501-01 ATENEA</v>
      </c>
      <c r="D1212" t="s">
        <v>49</v>
      </c>
      <c r="E1212" t="s">
        <v>1749</v>
      </c>
      <c r="F1212" t="s">
        <v>1750</v>
      </c>
      <c r="G1212" s="4">
        <v>100132371</v>
      </c>
    </row>
    <row r="1213" spans="1:7" x14ac:dyDescent="0.25">
      <c r="A1213" t="s">
        <v>1715</v>
      </c>
      <c r="B1213" t="s">
        <v>1701</v>
      </c>
      <c r="C1213" t="str">
        <f>+_xlfn.XLOOKUP(B1213,TablaDatos[COD],TablaDatos[ENTIDAD],"No",0)</f>
        <v>0501-01 ATENEA</v>
      </c>
      <c r="D1213" t="s">
        <v>51</v>
      </c>
      <c r="E1213" t="s">
        <v>1741</v>
      </c>
      <c r="F1213" t="s">
        <v>1742</v>
      </c>
      <c r="G1213" s="4">
        <v>11377094</v>
      </c>
    </row>
    <row r="1214" spans="1:7" x14ac:dyDescent="0.25">
      <c r="A1214" t="s">
        <v>1715</v>
      </c>
      <c r="B1214" t="s">
        <v>1701</v>
      </c>
      <c r="C1214" t="str">
        <f>+_xlfn.XLOOKUP(B1214,TablaDatos[COD],TablaDatos[ENTIDAD],"No",0)</f>
        <v>0501-01 ATENEA</v>
      </c>
      <c r="D1214" t="s">
        <v>51</v>
      </c>
      <c r="E1214" t="s">
        <v>1745</v>
      </c>
      <c r="F1214" t="s">
        <v>1746</v>
      </c>
      <c r="G1214" s="4">
        <v>1500840</v>
      </c>
    </row>
    <row r="1215" spans="1:7" x14ac:dyDescent="0.25">
      <c r="A1215" t="s">
        <v>1715</v>
      </c>
      <c r="B1215" t="s">
        <v>1701</v>
      </c>
      <c r="C1215" t="str">
        <f>+_xlfn.XLOOKUP(B1215,TablaDatos[COD],TablaDatos[ENTIDAD],"No",0)</f>
        <v>0501-01 ATENEA</v>
      </c>
      <c r="D1215" t="s">
        <v>51</v>
      </c>
      <c r="E1215" t="s">
        <v>1824</v>
      </c>
      <c r="F1215" t="s">
        <v>1742</v>
      </c>
      <c r="G1215" s="4">
        <v>0</v>
      </c>
    </row>
    <row r="1216" spans="1:7" x14ac:dyDescent="0.25">
      <c r="A1216" t="s">
        <v>1715</v>
      </c>
      <c r="B1216" t="s">
        <v>1701</v>
      </c>
      <c r="C1216" t="str">
        <f>+_xlfn.XLOOKUP(B1216,TablaDatos[COD],TablaDatos[ENTIDAD],"No",0)</f>
        <v>0501-01 ATENEA</v>
      </c>
      <c r="D1216" t="s">
        <v>51</v>
      </c>
      <c r="E1216" t="s">
        <v>1826</v>
      </c>
      <c r="F1216" t="s">
        <v>1746</v>
      </c>
      <c r="G1216" s="4">
        <v>0</v>
      </c>
    </row>
    <row r="1217" spans="1:7" x14ac:dyDescent="0.25">
      <c r="A1217" t="s">
        <v>1718</v>
      </c>
      <c r="B1217" t="s">
        <v>1701</v>
      </c>
      <c r="C1217" t="str">
        <f>+_xlfn.XLOOKUP(B1217,TablaDatos[COD],TablaDatos[ENTIDAD],"No",0)</f>
        <v>0501-01 ATENEA</v>
      </c>
      <c r="D1217" t="s">
        <v>56</v>
      </c>
      <c r="E1217" t="s">
        <v>1790</v>
      </c>
      <c r="F1217" t="s">
        <v>1791</v>
      </c>
      <c r="G1217" s="4">
        <v>6980932</v>
      </c>
    </row>
    <row r="1218" spans="1:7" x14ac:dyDescent="0.25">
      <c r="A1218" t="s">
        <v>1719</v>
      </c>
      <c r="B1218" t="s">
        <v>1701</v>
      </c>
      <c r="C1218" t="str">
        <f>+_xlfn.XLOOKUP(B1218,TablaDatos[COD],TablaDatos[ENTIDAD],"No",0)</f>
        <v>0501-01 ATENEA</v>
      </c>
      <c r="D1218" t="s">
        <v>58</v>
      </c>
      <c r="E1218" t="s">
        <v>1770</v>
      </c>
      <c r="F1218" t="s">
        <v>1771</v>
      </c>
      <c r="G1218" s="4">
        <v>130315033</v>
      </c>
    </row>
    <row r="1219" spans="1:7" x14ac:dyDescent="0.25">
      <c r="G1219" s="4"/>
    </row>
    <row r="1220" spans="1:7" x14ac:dyDescent="0.25">
      <c r="G1220" s="4"/>
    </row>
    <row r="1221" spans="1:7" x14ac:dyDescent="0.25">
      <c r="G1221" s="4"/>
    </row>
    <row r="1222" spans="1:7" x14ac:dyDescent="0.25">
      <c r="G1222" s="4"/>
    </row>
    <row r="1223" spans="1:7" x14ac:dyDescent="0.25">
      <c r="G1223" s="4"/>
    </row>
    <row r="1224" spans="1:7" x14ac:dyDescent="0.25">
      <c r="G1224" s="4"/>
    </row>
    <row r="1225" spans="1:7" x14ac:dyDescent="0.25">
      <c r="G1225" s="4"/>
    </row>
    <row r="1226" spans="1:7" x14ac:dyDescent="0.25">
      <c r="G1226" s="4"/>
    </row>
    <row r="1227" spans="1:7" x14ac:dyDescent="0.25">
      <c r="G1227" s="4"/>
    </row>
    <row r="1228" spans="1:7" x14ac:dyDescent="0.25">
      <c r="G1228" s="4"/>
    </row>
    <row r="1229" spans="1:7" x14ac:dyDescent="0.25">
      <c r="G1229" s="4"/>
    </row>
    <row r="1230" spans="1:7" x14ac:dyDescent="0.25">
      <c r="G1230" s="4"/>
    </row>
    <row r="1231" spans="1:7" x14ac:dyDescent="0.25">
      <c r="G1231" s="4"/>
    </row>
    <row r="1232" spans="1:7" x14ac:dyDescent="0.25">
      <c r="G1232" s="4"/>
    </row>
    <row r="1233" spans="7:7" x14ac:dyDescent="0.25">
      <c r="G1233" s="4"/>
    </row>
    <row r="1234" spans="7:7" x14ac:dyDescent="0.25">
      <c r="G1234" s="4"/>
    </row>
    <row r="1235" spans="7:7" x14ac:dyDescent="0.25">
      <c r="G1235" s="4"/>
    </row>
    <row r="1236" spans="7:7" x14ac:dyDescent="0.25">
      <c r="G1236" s="4"/>
    </row>
    <row r="1237" spans="7:7" x14ac:dyDescent="0.25">
      <c r="G1237" s="4"/>
    </row>
    <row r="1238" spans="7:7" x14ac:dyDescent="0.25">
      <c r="G1238" s="4"/>
    </row>
    <row r="1239" spans="7:7" x14ac:dyDescent="0.25">
      <c r="G1239" s="4"/>
    </row>
    <row r="1240" spans="7:7" x14ac:dyDescent="0.25">
      <c r="G1240" s="4"/>
    </row>
    <row r="1241" spans="7:7" x14ac:dyDescent="0.25">
      <c r="G1241" s="4"/>
    </row>
    <row r="1242" spans="7:7" x14ac:dyDescent="0.25">
      <c r="G1242" s="4"/>
    </row>
    <row r="1243" spans="7:7" x14ac:dyDescent="0.25">
      <c r="G1243" s="4"/>
    </row>
    <row r="1244" spans="7:7" x14ac:dyDescent="0.25">
      <c r="G1244" s="4"/>
    </row>
    <row r="1245" spans="7:7" x14ac:dyDescent="0.25">
      <c r="G1245" s="4"/>
    </row>
    <row r="1246" spans="7:7" x14ac:dyDescent="0.25">
      <c r="G1246" s="4"/>
    </row>
    <row r="1247" spans="7:7" x14ac:dyDescent="0.25">
      <c r="G1247" s="4"/>
    </row>
    <row r="1248" spans="7:7" x14ac:dyDescent="0.25">
      <c r="G1248" s="4"/>
    </row>
    <row r="1249" spans="7:7" x14ac:dyDescent="0.25">
      <c r="G1249" s="4"/>
    </row>
    <row r="1250" spans="7:7" x14ac:dyDescent="0.25">
      <c r="G1250" s="4"/>
    </row>
    <row r="1251" spans="7:7" x14ac:dyDescent="0.25">
      <c r="G1251" s="4"/>
    </row>
    <row r="1252" spans="7:7" x14ac:dyDescent="0.25">
      <c r="G1252" s="4"/>
    </row>
    <row r="1253" spans="7:7" x14ac:dyDescent="0.25">
      <c r="G1253" s="4"/>
    </row>
    <row r="1254" spans="7:7" x14ac:dyDescent="0.25">
      <c r="G1254" s="4"/>
    </row>
    <row r="1255" spans="7:7" x14ac:dyDescent="0.25">
      <c r="G1255" s="4"/>
    </row>
    <row r="1256" spans="7:7" x14ac:dyDescent="0.25">
      <c r="G1256" s="4"/>
    </row>
    <row r="1257" spans="7:7" x14ac:dyDescent="0.25">
      <c r="G1257" s="4"/>
    </row>
    <row r="1258" spans="7:7" x14ac:dyDescent="0.25">
      <c r="G1258" s="4"/>
    </row>
    <row r="1259" spans="7:7" x14ac:dyDescent="0.25">
      <c r="G1259" s="4"/>
    </row>
    <row r="1260" spans="7:7" x14ac:dyDescent="0.25">
      <c r="G1260" s="4"/>
    </row>
    <row r="1261" spans="7:7" x14ac:dyDescent="0.25">
      <c r="G1261" s="4"/>
    </row>
    <row r="1262" spans="7:7" x14ac:dyDescent="0.25">
      <c r="G1262" s="4"/>
    </row>
    <row r="1263" spans="7:7" x14ac:dyDescent="0.25">
      <c r="G1263" s="4"/>
    </row>
    <row r="1264" spans="7:7" x14ac:dyDescent="0.25">
      <c r="G1264" s="4"/>
    </row>
    <row r="1265" spans="7:7" x14ac:dyDescent="0.25">
      <c r="G1265" s="4"/>
    </row>
    <row r="1266" spans="7:7" x14ac:dyDescent="0.25">
      <c r="G1266" s="4"/>
    </row>
    <row r="1267" spans="7:7" x14ac:dyDescent="0.25">
      <c r="G1267" s="4"/>
    </row>
    <row r="1268" spans="7:7" x14ac:dyDescent="0.25">
      <c r="G1268" s="4"/>
    </row>
    <row r="1269" spans="7:7" x14ac:dyDescent="0.25">
      <c r="G1269" s="4"/>
    </row>
    <row r="1270" spans="7:7" x14ac:dyDescent="0.25">
      <c r="G1270" s="4"/>
    </row>
    <row r="1271" spans="7:7" x14ac:dyDescent="0.25">
      <c r="G1271" s="4"/>
    </row>
    <row r="1272" spans="7:7" x14ac:dyDescent="0.25">
      <c r="G1272" s="4"/>
    </row>
    <row r="1273" spans="7:7" x14ac:dyDescent="0.25">
      <c r="G1273" s="4"/>
    </row>
    <row r="1274" spans="7:7" x14ac:dyDescent="0.25">
      <c r="G1274" s="4"/>
    </row>
    <row r="1275" spans="7:7" x14ac:dyDescent="0.25">
      <c r="G1275" s="4"/>
    </row>
    <row r="1276" spans="7:7" x14ac:dyDescent="0.25">
      <c r="G1276" s="4"/>
    </row>
    <row r="1277" spans="7:7" x14ac:dyDescent="0.25">
      <c r="G1277" s="4"/>
    </row>
    <row r="1278" spans="7:7" x14ac:dyDescent="0.25">
      <c r="G1278" s="4"/>
    </row>
    <row r="1279" spans="7:7" x14ac:dyDescent="0.25">
      <c r="G1279" s="4"/>
    </row>
    <row r="1280" spans="7:7" x14ac:dyDescent="0.25">
      <c r="G1280" s="4"/>
    </row>
    <row r="1281" spans="7:7" x14ac:dyDescent="0.25">
      <c r="G1281" s="4"/>
    </row>
    <row r="1282" spans="7:7" x14ac:dyDescent="0.25">
      <c r="G1282" s="4"/>
    </row>
    <row r="1283" spans="7:7" x14ac:dyDescent="0.25">
      <c r="G1283" s="4"/>
    </row>
    <row r="1284" spans="7:7" x14ac:dyDescent="0.25">
      <c r="G1284" s="4"/>
    </row>
    <row r="1285" spans="7:7" x14ac:dyDescent="0.25">
      <c r="G1285" s="4"/>
    </row>
    <row r="1286" spans="7:7" x14ac:dyDescent="0.25">
      <c r="G1286" s="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45BC-5830-4402-95C3-21D750EE77BE}">
  <dimension ref="A1:AR21"/>
  <sheetViews>
    <sheetView showGridLines="0" workbookViewId="0">
      <selection activeCell="B15" sqref="B15"/>
    </sheetView>
  </sheetViews>
  <sheetFormatPr baseColWidth="10" defaultRowHeight="15" x14ac:dyDescent="0.25"/>
  <cols>
    <col min="1" max="1" width="22.85546875" bestFit="1" customWidth="1"/>
    <col min="3" max="4" width="46" bestFit="1" customWidth="1"/>
    <col min="5" max="5" width="33.42578125" bestFit="1" customWidth="1"/>
    <col min="6" max="6" width="11.85546875" bestFit="1" customWidth="1"/>
    <col min="7" max="7" width="19.7109375" bestFit="1" customWidth="1"/>
    <col min="8" max="8" width="8.140625" customWidth="1"/>
    <col min="9" max="9" width="10.140625" bestFit="1" customWidth="1"/>
    <col min="11" max="11" width="32.42578125" bestFit="1" customWidth="1"/>
    <col min="12" max="12" width="34.85546875" bestFit="1" customWidth="1"/>
    <col min="13" max="13" width="53" bestFit="1" customWidth="1"/>
    <col min="14" max="14" width="37.140625" bestFit="1" customWidth="1"/>
    <col min="15" max="15" width="55.42578125" bestFit="1" customWidth="1"/>
    <col min="16" max="16" width="64.7109375" bestFit="1" customWidth="1"/>
    <col min="17" max="17" width="67.5703125" bestFit="1" customWidth="1"/>
    <col min="18" max="18" width="33.5703125" bestFit="1" customWidth="1"/>
    <col min="19" max="19" width="27.42578125" bestFit="1" customWidth="1"/>
    <col min="20" max="20" width="36" bestFit="1" customWidth="1"/>
    <col min="21" max="21" width="32" bestFit="1" customWidth="1"/>
    <col min="22" max="22" width="39.28515625" bestFit="1" customWidth="1"/>
    <col min="23" max="23" width="39.5703125" bestFit="1" customWidth="1"/>
    <col min="24" max="24" width="32.42578125" bestFit="1" customWidth="1"/>
    <col min="25" max="25" width="34.85546875" bestFit="1" customWidth="1"/>
    <col min="26" max="26" width="21.7109375" bestFit="1" customWidth="1"/>
    <col min="27" max="27" width="32.5703125" bestFit="1" customWidth="1"/>
    <col min="28" max="28" width="17" bestFit="1" customWidth="1"/>
    <col min="29" max="29" width="35.140625" bestFit="1" customWidth="1"/>
    <col min="30" max="30" width="33.42578125" bestFit="1" customWidth="1"/>
    <col min="31" max="31" width="17.7109375" bestFit="1" customWidth="1"/>
    <col min="32" max="32" width="36.140625" bestFit="1" customWidth="1"/>
    <col min="33" max="33" width="43.140625" bestFit="1" customWidth="1"/>
    <col min="34" max="34" width="45" bestFit="1" customWidth="1"/>
    <col min="35" max="35" width="34.42578125" bestFit="1" customWidth="1"/>
    <col min="36" max="36" width="20.7109375" bestFit="1" customWidth="1"/>
    <col min="37" max="37" width="37.140625" bestFit="1" customWidth="1"/>
    <col min="38" max="38" width="33.140625" bestFit="1" customWidth="1"/>
    <col min="39" max="39" width="35.7109375" bestFit="1" customWidth="1"/>
    <col min="40" max="40" width="31" bestFit="1" customWidth="1"/>
    <col min="41" max="41" width="21.28515625" bestFit="1" customWidth="1"/>
    <col min="42" max="42" width="26.140625" bestFit="1" customWidth="1"/>
    <col min="43" max="43" width="33.5703125" bestFit="1" customWidth="1"/>
    <col min="44" max="44" width="56.140625" bestFit="1" customWidth="1"/>
  </cols>
  <sheetData>
    <row r="1" spans="1:44" ht="15.75" thickBot="1" x14ac:dyDescent="0.3">
      <c r="A1" s="9" t="s">
        <v>1922</v>
      </c>
      <c r="C1" s="11" t="s">
        <v>1911</v>
      </c>
      <c r="D1" s="11" t="s">
        <v>1914</v>
      </c>
      <c r="E1" s="11" t="s">
        <v>1461</v>
      </c>
      <c r="F1" s="11" t="s">
        <v>1912</v>
      </c>
      <c r="G1" s="11" t="s">
        <v>1913</v>
      </c>
      <c r="H1" s="11" t="s">
        <v>1622</v>
      </c>
      <c r="I1" s="11" t="s">
        <v>25</v>
      </c>
      <c r="K1" s="19" t="s">
        <v>1923</v>
      </c>
      <c r="L1" s="19" t="s">
        <v>1924</v>
      </c>
      <c r="M1" s="19" t="s">
        <v>1925</v>
      </c>
      <c r="N1" s="19" t="s">
        <v>1926</v>
      </c>
      <c r="O1" s="19" t="s">
        <v>1927</v>
      </c>
      <c r="P1" s="19" t="s">
        <v>1928</v>
      </c>
      <c r="Q1" s="19" t="s">
        <v>1929</v>
      </c>
      <c r="R1" s="19" t="s">
        <v>1930</v>
      </c>
      <c r="S1" s="19" t="s">
        <v>1931</v>
      </c>
      <c r="T1" s="19" t="s">
        <v>1932</v>
      </c>
      <c r="U1" s="19" t="s">
        <v>1933</v>
      </c>
      <c r="V1" s="19" t="s">
        <v>1934</v>
      </c>
      <c r="W1" s="19" t="s">
        <v>1935</v>
      </c>
      <c r="X1" s="19" t="s">
        <v>1936</v>
      </c>
      <c r="Y1" s="19" t="s">
        <v>1937</v>
      </c>
      <c r="Z1" s="19" t="s">
        <v>1938</v>
      </c>
      <c r="AA1" s="19" t="s">
        <v>1939</v>
      </c>
      <c r="AB1" s="19" t="s">
        <v>1940</v>
      </c>
      <c r="AC1" s="19" t="s">
        <v>1941</v>
      </c>
      <c r="AD1" s="19" t="s">
        <v>1942</v>
      </c>
      <c r="AE1" s="19" t="s">
        <v>1943</v>
      </c>
      <c r="AF1" s="19" t="s">
        <v>1944</v>
      </c>
      <c r="AG1" s="19" t="s">
        <v>1945</v>
      </c>
      <c r="AH1" s="19" t="s">
        <v>1946</v>
      </c>
      <c r="AI1" s="19" t="s">
        <v>1947</v>
      </c>
      <c r="AJ1" s="19" t="s">
        <v>1948</v>
      </c>
      <c r="AK1" s="19" t="s">
        <v>1949</v>
      </c>
      <c r="AL1" s="19" t="s">
        <v>1950</v>
      </c>
      <c r="AM1" s="19" t="s">
        <v>1951</v>
      </c>
      <c r="AN1" s="19" t="s">
        <v>1952</v>
      </c>
      <c r="AO1" s="19" t="s">
        <v>1953</v>
      </c>
      <c r="AP1" s="19" t="s">
        <v>1954</v>
      </c>
      <c r="AQ1" s="19" t="s">
        <v>1955</v>
      </c>
      <c r="AR1" s="19" t="s">
        <v>1956</v>
      </c>
    </row>
    <row r="2" spans="1:44" ht="15.75" thickBot="1" x14ac:dyDescent="0.3">
      <c r="A2" s="10" t="s">
        <v>1911</v>
      </c>
      <c r="C2" s="10" t="s">
        <v>853</v>
      </c>
      <c r="D2" s="12" t="s">
        <v>853</v>
      </c>
      <c r="E2" s="13" t="s">
        <v>1915</v>
      </c>
      <c r="F2" s="14" t="s">
        <v>624</v>
      </c>
      <c r="G2" s="15" t="s">
        <v>1921</v>
      </c>
      <c r="H2" s="16" t="s">
        <v>686</v>
      </c>
      <c r="I2" s="17" t="s">
        <v>22</v>
      </c>
      <c r="K2" s="10" t="s">
        <v>855</v>
      </c>
      <c r="L2" s="12" t="s">
        <v>1018</v>
      </c>
      <c r="M2" s="10" t="s">
        <v>751</v>
      </c>
      <c r="N2" s="13" t="s">
        <v>1481</v>
      </c>
      <c r="O2" s="12" t="s">
        <v>1118</v>
      </c>
      <c r="P2" s="10" t="s">
        <v>709</v>
      </c>
      <c r="Q2" s="12" t="s">
        <v>977</v>
      </c>
      <c r="R2" s="10" t="s">
        <v>626</v>
      </c>
      <c r="S2" s="14" t="s">
        <v>1418</v>
      </c>
      <c r="T2" s="12" t="s">
        <v>1238</v>
      </c>
      <c r="U2" s="15" t="s">
        <v>1439</v>
      </c>
      <c r="V2" s="10" t="s">
        <v>917</v>
      </c>
      <c r="W2" s="10" t="s">
        <v>484</v>
      </c>
      <c r="X2" s="10" t="s">
        <v>524</v>
      </c>
      <c r="Y2" s="12" t="s">
        <v>1258</v>
      </c>
      <c r="Z2" s="17" t="s">
        <v>24</v>
      </c>
      <c r="AA2" s="10" t="s">
        <v>730</v>
      </c>
      <c r="AB2" s="13" t="s">
        <v>1521</v>
      </c>
      <c r="AC2" s="12" t="s">
        <v>1098</v>
      </c>
      <c r="AD2" s="10" t="s">
        <v>545</v>
      </c>
      <c r="AE2" s="13" t="s">
        <v>1460</v>
      </c>
      <c r="AF2" s="12" t="s">
        <v>1058</v>
      </c>
      <c r="AG2" s="10" t="s">
        <v>814</v>
      </c>
      <c r="AH2" s="12" t="s">
        <v>1158</v>
      </c>
      <c r="AI2" s="10" t="s">
        <v>647</v>
      </c>
      <c r="AJ2" s="13" t="s">
        <v>1501</v>
      </c>
      <c r="AK2" s="12" t="s">
        <v>1038</v>
      </c>
      <c r="AL2" s="10" t="s">
        <v>793</v>
      </c>
      <c r="AM2" s="10" t="s">
        <v>772</v>
      </c>
      <c r="AN2" s="10" t="s">
        <v>688</v>
      </c>
      <c r="AO2" s="13" t="s">
        <v>1601</v>
      </c>
      <c r="AP2" s="16" t="s">
        <v>1621</v>
      </c>
      <c r="AQ2" s="12" t="s">
        <v>998</v>
      </c>
      <c r="AR2" s="10" t="s">
        <v>896</v>
      </c>
    </row>
    <row r="3" spans="1:44" ht="15.75" thickBot="1" x14ac:dyDescent="0.3">
      <c r="A3" s="10" t="s">
        <v>1914</v>
      </c>
      <c r="C3" s="10" t="s">
        <v>1915</v>
      </c>
      <c r="D3" s="12" t="s">
        <v>1915</v>
      </c>
      <c r="E3" s="13" t="s">
        <v>728</v>
      </c>
      <c r="F3" s="14"/>
      <c r="G3" s="15"/>
      <c r="H3" s="16"/>
      <c r="I3" s="17"/>
      <c r="K3" s="18"/>
      <c r="L3" s="12" t="s">
        <v>1218</v>
      </c>
      <c r="M3" s="18"/>
      <c r="N3" s="18"/>
      <c r="O3" s="12" t="s">
        <v>1138</v>
      </c>
      <c r="P3" s="18"/>
      <c r="Q3" s="12" t="s">
        <v>1278</v>
      </c>
      <c r="R3" s="18"/>
      <c r="S3" s="18"/>
      <c r="T3" s="12" t="s">
        <v>1702</v>
      </c>
      <c r="U3" s="15" t="s">
        <v>442</v>
      </c>
      <c r="V3" s="18"/>
      <c r="W3" s="10" t="s">
        <v>834</v>
      </c>
      <c r="X3" s="10" t="s">
        <v>875</v>
      </c>
      <c r="Y3" s="18"/>
      <c r="Z3" s="17" t="s">
        <v>61</v>
      </c>
      <c r="AA3" s="18"/>
      <c r="AB3" s="13" t="s">
        <v>1541</v>
      </c>
      <c r="AC3" s="12" t="s">
        <v>1378</v>
      </c>
      <c r="AD3" s="10" t="s">
        <v>565</v>
      </c>
      <c r="AE3" s="18"/>
      <c r="AF3" s="12" t="s">
        <v>1078</v>
      </c>
      <c r="AG3" s="18"/>
      <c r="AH3" s="18"/>
      <c r="AI3" s="10" t="s">
        <v>667</v>
      </c>
      <c r="AJ3" s="13" t="s">
        <v>1581</v>
      </c>
      <c r="AK3" s="12" t="s">
        <v>1358</v>
      </c>
      <c r="AL3" s="18"/>
      <c r="AM3" s="18"/>
      <c r="AN3" s="18"/>
      <c r="AO3" s="18"/>
      <c r="AP3" s="16" t="s">
        <v>1642</v>
      </c>
      <c r="AQ3" s="18"/>
      <c r="AR3" s="10" t="s">
        <v>937</v>
      </c>
    </row>
    <row r="4" spans="1:44" ht="15.75" thickBot="1" x14ac:dyDescent="0.3">
      <c r="A4" s="10" t="s">
        <v>1461</v>
      </c>
      <c r="C4" s="10" t="s">
        <v>1916</v>
      </c>
      <c r="D4" s="12" t="s">
        <v>1916</v>
      </c>
      <c r="E4" s="13" t="s">
        <v>543</v>
      </c>
      <c r="F4" s="18"/>
      <c r="G4" s="18"/>
      <c r="H4" s="18"/>
      <c r="I4" s="18"/>
      <c r="K4" s="18"/>
      <c r="L4" s="12" t="s">
        <v>1398</v>
      </c>
      <c r="M4" s="18"/>
      <c r="N4" s="18"/>
      <c r="O4" s="12" t="s">
        <v>1178</v>
      </c>
      <c r="P4" s="18"/>
      <c r="Q4" s="12" t="s">
        <v>1298</v>
      </c>
      <c r="R4" s="18"/>
      <c r="S4" s="18"/>
      <c r="T4" s="18"/>
      <c r="U4" s="15" t="s">
        <v>463</v>
      </c>
      <c r="V4" s="18"/>
      <c r="W4" s="18"/>
      <c r="X4" s="18"/>
      <c r="Y4" s="18"/>
      <c r="Z4" s="17" t="s">
        <v>81</v>
      </c>
      <c r="AA4" s="18"/>
      <c r="AB4" s="13" t="s">
        <v>1561</v>
      </c>
      <c r="AC4" s="18"/>
      <c r="AD4" s="10" t="s">
        <v>585</v>
      </c>
      <c r="AE4" s="18"/>
      <c r="AF4" s="12" t="s">
        <v>1338</v>
      </c>
      <c r="AL4" s="18"/>
      <c r="AM4" s="18"/>
      <c r="AN4" s="18"/>
      <c r="AO4" s="18"/>
      <c r="AP4" s="16" t="s">
        <v>1662</v>
      </c>
      <c r="AQ4" s="18"/>
      <c r="AR4" s="10" t="s">
        <v>957</v>
      </c>
    </row>
    <row r="5" spans="1:44" ht="15.75" thickBot="1" x14ac:dyDescent="0.3">
      <c r="A5" s="10" t="s">
        <v>1912</v>
      </c>
      <c r="C5" s="10" t="s">
        <v>624</v>
      </c>
      <c r="D5" s="12" t="s">
        <v>624</v>
      </c>
      <c r="E5" s="13" t="s">
        <v>645</v>
      </c>
      <c r="F5" s="18"/>
      <c r="G5" s="18"/>
      <c r="H5" s="18"/>
      <c r="I5" s="18"/>
      <c r="K5" s="18"/>
      <c r="L5" s="18"/>
      <c r="M5" s="18"/>
      <c r="N5" s="18"/>
      <c r="O5" s="12" t="s">
        <v>1198</v>
      </c>
      <c r="U5" s="15" t="s">
        <v>504</v>
      </c>
      <c r="V5" s="18"/>
      <c r="W5" s="18"/>
      <c r="X5" s="18"/>
      <c r="Y5" s="18"/>
      <c r="Z5" s="17" t="s">
        <v>101</v>
      </c>
      <c r="AA5" s="18"/>
      <c r="AB5" s="18"/>
      <c r="AC5" s="18"/>
      <c r="AD5" s="10" t="s">
        <v>605</v>
      </c>
      <c r="AE5" s="18"/>
      <c r="AF5" s="18"/>
      <c r="AL5" s="18"/>
      <c r="AM5" s="18"/>
      <c r="AN5" s="18"/>
      <c r="AO5" s="18"/>
      <c r="AP5" s="16" t="s">
        <v>1682</v>
      </c>
      <c r="AQ5" s="18"/>
      <c r="AR5" s="18"/>
    </row>
    <row r="6" spans="1:44" ht="15.75" thickBot="1" x14ac:dyDescent="0.3">
      <c r="A6" s="10" t="s">
        <v>1913</v>
      </c>
      <c r="C6" s="10" t="s">
        <v>1917</v>
      </c>
      <c r="D6" s="12" t="s">
        <v>22</v>
      </c>
      <c r="E6" s="13" t="s">
        <v>686</v>
      </c>
      <c r="F6" s="18"/>
      <c r="G6" s="18"/>
      <c r="H6" s="18"/>
      <c r="I6" s="18"/>
      <c r="K6" s="18"/>
      <c r="L6" s="18"/>
      <c r="M6" s="18"/>
      <c r="N6" s="18"/>
      <c r="O6" s="12" t="s">
        <v>1318</v>
      </c>
      <c r="U6" s="18"/>
      <c r="V6" s="18"/>
      <c r="W6" s="18"/>
      <c r="X6" s="18"/>
      <c r="Y6" s="18"/>
      <c r="Z6" s="17" t="s">
        <v>121</v>
      </c>
    </row>
    <row r="7" spans="1:44" ht="15.75" thickBot="1" x14ac:dyDescent="0.3">
      <c r="A7" s="10" t="s">
        <v>1622</v>
      </c>
      <c r="C7" s="10" t="s">
        <v>1918</v>
      </c>
      <c r="D7" s="12" t="s">
        <v>728</v>
      </c>
      <c r="E7" s="18"/>
      <c r="F7" s="18"/>
      <c r="G7" s="18"/>
      <c r="H7" s="18"/>
      <c r="I7" s="18"/>
      <c r="U7" s="18"/>
      <c r="V7" s="18"/>
      <c r="W7" s="18"/>
      <c r="X7" s="18"/>
      <c r="Y7" s="18"/>
      <c r="Z7" s="17" t="s">
        <v>141</v>
      </c>
    </row>
    <row r="8" spans="1:44" ht="15.75" thickBot="1" x14ac:dyDescent="0.3">
      <c r="A8" s="10" t="s">
        <v>25</v>
      </c>
      <c r="C8" s="10" t="s">
        <v>22</v>
      </c>
      <c r="D8" s="12" t="s">
        <v>543</v>
      </c>
      <c r="E8" s="18"/>
      <c r="F8" s="18"/>
      <c r="G8" s="18"/>
      <c r="H8" s="18"/>
      <c r="I8" s="18"/>
      <c r="U8" s="18"/>
      <c r="V8" s="18"/>
      <c r="W8" s="18"/>
      <c r="X8" s="18"/>
      <c r="Y8" s="18"/>
      <c r="Z8" s="17" t="s">
        <v>161</v>
      </c>
    </row>
    <row r="9" spans="1:44" ht="15.75" thickBot="1" x14ac:dyDescent="0.3">
      <c r="C9" s="10" t="s">
        <v>728</v>
      </c>
      <c r="D9" s="12" t="s">
        <v>1919</v>
      </c>
      <c r="E9" s="18"/>
      <c r="F9" s="18"/>
      <c r="G9" s="18"/>
      <c r="H9" s="18"/>
      <c r="I9" s="18"/>
      <c r="U9" s="18"/>
      <c r="V9" s="18"/>
      <c r="W9" s="18"/>
      <c r="X9" s="18"/>
      <c r="Y9" s="18"/>
      <c r="Z9" s="17" t="s">
        <v>181</v>
      </c>
    </row>
    <row r="10" spans="1:44" ht="15.75" thickBot="1" x14ac:dyDescent="0.3">
      <c r="C10" s="10" t="s">
        <v>543</v>
      </c>
      <c r="D10" s="12" t="s">
        <v>645</v>
      </c>
      <c r="E10" s="18"/>
      <c r="F10" s="18"/>
      <c r="G10" s="18"/>
      <c r="H10" s="18"/>
      <c r="I10" s="18"/>
      <c r="U10" s="18"/>
      <c r="V10" s="18"/>
      <c r="W10" s="18"/>
      <c r="X10" s="18"/>
      <c r="Y10" s="18"/>
      <c r="Z10" s="17" t="s">
        <v>201</v>
      </c>
    </row>
    <row r="11" spans="1:44" ht="15.75" thickBot="1" x14ac:dyDescent="0.3">
      <c r="C11" s="10" t="s">
        <v>1919</v>
      </c>
      <c r="D11" s="12" t="s">
        <v>686</v>
      </c>
      <c r="E11" s="18"/>
      <c r="F11" s="18"/>
      <c r="G11" s="18"/>
      <c r="H11" s="18"/>
      <c r="I11" s="18"/>
      <c r="U11" s="18"/>
      <c r="V11" s="18"/>
      <c r="W11" s="18"/>
      <c r="X11" s="18"/>
      <c r="Y11" s="18"/>
      <c r="Z11" s="17" t="s">
        <v>221</v>
      </c>
    </row>
    <row r="12" spans="1:44" ht="15.75" thickBot="1" x14ac:dyDescent="0.3">
      <c r="C12" s="10" t="s">
        <v>645</v>
      </c>
      <c r="D12" s="12" t="s">
        <v>1920</v>
      </c>
      <c r="E12" s="18"/>
      <c r="F12" s="18"/>
      <c r="G12" s="18"/>
      <c r="H12" s="18"/>
      <c r="I12" s="18"/>
      <c r="U12" s="18"/>
      <c r="V12" s="18"/>
      <c r="W12" s="18"/>
      <c r="X12" s="18"/>
      <c r="Y12" s="18"/>
      <c r="Z12" s="17" t="s">
        <v>241</v>
      </c>
    </row>
    <row r="13" spans="1:44" ht="15.75" thickBot="1" x14ac:dyDescent="0.3">
      <c r="C13" s="10" t="s">
        <v>791</v>
      </c>
      <c r="D13" s="18"/>
      <c r="E13" s="18"/>
      <c r="F13" s="18"/>
      <c r="G13" s="18"/>
      <c r="H13" s="18"/>
      <c r="I13" s="18"/>
      <c r="U13" s="18"/>
      <c r="V13" s="18"/>
      <c r="W13" s="18"/>
      <c r="X13" s="18"/>
      <c r="Y13" s="18"/>
      <c r="Z13" s="17" t="s">
        <v>261</v>
      </c>
    </row>
    <row r="14" spans="1:44" ht="15.75" thickBot="1" x14ac:dyDescent="0.3">
      <c r="C14" s="10" t="s">
        <v>770</v>
      </c>
      <c r="D14" s="18"/>
      <c r="E14" s="18"/>
      <c r="F14" s="18"/>
      <c r="G14" s="18"/>
      <c r="H14" s="18"/>
      <c r="I14" s="18"/>
      <c r="U14" s="18"/>
      <c r="V14" s="18"/>
      <c r="W14" s="18"/>
      <c r="X14" s="18"/>
      <c r="Y14" s="18"/>
      <c r="Z14" s="17" t="s">
        <v>281</v>
      </c>
    </row>
    <row r="15" spans="1:44" ht="15.75" thickBot="1" x14ac:dyDescent="0.3">
      <c r="C15" s="10" t="s">
        <v>686</v>
      </c>
      <c r="D15" s="18"/>
      <c r="E15" s="18"/>
      <c r="F15" s="18"/>
      <c r="G15" s="18"/>
      <c r="H15" s="18"/>
      <c r="I15" s="18"/>
      <c r="U15" s="18"/>
      <c r="V15" s="18"/>
      <c r="W15" s="18"/>
      <c r="X15" s="18"/>
      <c r="Y15" s="18"/>
      <c r="Z15" s="17" t="s">
        <v>301</v>
      </c>
    </row>
    <row r="16" spans="1:44" ht="15.75" thickBot="1" x14ac:dyDescent="0.3">
      <c r="C16" s="10" t="s">
        <v>1920</v>
      </c>
      <c r="D16" s="18"/>
      <c r="E16" s="18"/>
      <c r="F16" s="18"/>
      <c r="G16" s="18"/>
      <c r="H16" s="18"/>
      <c r="I16" s="18"/>
      <c r="U16" s="18"/>
      <c r="V16" s="18"/>
      <c r="W16" s="18"/>
      <c r="X16" s="18"/>
      <c r="Y16" s="18"/>
      <c r="Z16" s="17" t="s">
        <v>321</v>
      </c>
    </row>
    <row r="17" spans="21:26" ht="15.75" thickBot="1" x14ac:dyDescent="0.3">
      <c r="U17" s="18"/>
      <c r="V17" s="18"/>
      <c r="W17" s="18"/>
      <c r="X17" s="18"/>
      <c r="Y17" s="18"/>
      <c r="Z17" s="17" t="s">
        <v>341</v>
      </c>
    </row>
    <row r="18" spans="21:26" ht="15.75" thickBot="1" x14ac:dyDescent="0.3">
      <c r="U18" s="18"/>
      <c r="V18" s="18"/>
      <c r="W18" s="18"/>
      <c r="X18" s="18"/>
      <c r="Y18" s="18"/>
      <c r="Z18" s="17" t="s">
        <v>361</v>
      </c>
    </row>
    <row r="19" spans="21:26" ht="15.75" thickBot="1" x14ac:dyDescent="0.3">
      <c r="U19" s="18"/>
      <c r="V19" s="18"/>
      <c r="W19" s="18"/>
      <c r="X19" s="18"/>
      <c r="Y19" s="18"/>
      <c r="Z19" s="17" t="s">
        <v>381</v>
      </c>
    </row>
    <row r="20" spans="21:26" ht="15.75" thickBot="1" x14ac:dyDescent="0.3">
      <c r="U20" s="18"/>
      <c r="V20" s="18"/>
      <c r="W20" s="18"/>
      <c r="X20" s="18"/>
      <c r="Y20" s="18"/>
      <c r="Z20" s="17" t="s">
        <v>401</v>
      </c>
    </row>
    <row r="21" spans="21:26" ht="15.75" thickBot="1" x14ac:dyDescent="0.3">
      <c r="U21" s="18"/>
      <c r="V21" s="18"/>
      <c r="W21" s="18"/>
      <c r="X21" s="18"/>
      <c r="Y21" s="18"/>
      <c r="Z21" s="17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42</vt:i4>
      </vt:variant>
    </vt:vector>
  </HeadingPairs>
  <TitlesOfParts>
    <vt:vector size="49" baseType="lpstr">
      <vt:lpstr>Instrucciones_Generales</vt:lpstr>
      <vt:lpstr>Información_IND_Austeridad_2025</vt:lpstr>
      <vt:lpstr>Inf_A_2025_Art_20_21</vt:lpstr>
      <vt:lpstr>Inf_A_2025_Art_6</vt:lpstr>
      <vt:lpstr>Base_metas</vt:lpstr>
      <vt:lpstr>Rubros_2025_anexo</vt:lpstr>
      <vt:lpstr>Listas</vt:lpstr>
      <vt:lpstr>Administración_Central</vt:lpstr>
      <vt:lpstr>Administración_Central_AMBIENTE</vt:lpstr>
      <vt:lpstr>Administración_Central_CULTURA_RECREACIÓN_Y_DEPORTE</vt:lpstr>
      <vt:lpstr>Administración_Central_DESARROLLO_ECONÓMICO_INDUSTRIA_Y_TURISMO</vt:lpstr>
      <vt:lpstr>Administración_Central_EDUCACIÓN</vt:lpstr>
      <vt:lpstr>Administración_Central_GESTIÓN_JURÍDICA</vt:lpstr>
      <vt:lpstr>Administración_Central_GESTIÓN_PÚBLICA</vt:lpstr>
      <vt:lpstr>Administración_Central_GOBIERNO</vt:lpstr>
      <vt:lpstr>Administración_Central_HÁBITAT</vt:lpstr>
      <vt:lpstr>Administración_Central_HACIENDA</vt:lpstr>
      <vt:lpstr>Administración_Central_INTEGRACIÓN_SOCIAL</vt:lpstr>
      <vt:lpstr>Administración_Central_MOVILIDAD</vt:lpstr>
      <vt:lpstr>Administración_Central_MUJERES</vt:lpstr>
      <vt:lpstr>Administración_Central_PLANEACIÓN</vt:lpstr>
      <vt:lpstr>Administración_Central_SALUD</vt:lpstr>
      <vt:lpstr>Administración_Central_SEGURIDAD_CONVIVENCIA_Y_JUSTICIA</vt:lpstr>
      <vt:lpstr>Clasificacion</vt:lpstr>
      <vt:lpstr>EICD</vt:lpstr>
      <vt:lpstr>EICD_CULTURA_RECREACIÓN_Y_DEPORTE</vt:lpstr>
      <vt:lpstr>EICD_HÁBITAT</vt:lpstr>
      <vt:lpstr>EICD_HACIENDA</vt:lpstr>
      <vt:lpstr>EICD_MOVILIDAD</vt:lpstr>
      <vt:lpstr>EICD_SALUD</vt:lpstr>
      <vt:lpstr>Ente_Autónomo</vt:lpstr>
      <vt:lpstr>Ente_Autónomo_EDUCACIÓN</vt:lpstr>
      <vt:lpstr>Ente_Control</vt:lpstr>
      <vt:lpstr>Ente_Control_ENTES_DE_CONTROL</vt:lpstr>
      <vt:lpstr>ESES</vt:lpstr>
      <vt:lpstr>ESES_SALUD</vt:lpstr>
      <vt:lpstr>Establecimientos_Públicos</vt:lpstr>
      <vt:lpstr>Establecimientos_Públicos_AMBIENTE</vt:lpstr>
      <vt:lpstr>Establecimientos_Públicos_CULTURA_RECREACIÓN_Y_DEPORTE</vt:lpstr>
      <vt:lpstr>Establecimientos_Públicos_DESARROLLO_ECONÓMICO_INDUSTRIA_Y_TURISMO</vt:lpstr>
      <vt:lpstr>Establecimientos_Públicos_EDUCACIÓN</vt:lpstr>
      <vt:lpstr>Establecimientos_Públicos_GOBIERNO</vt:lpstr>
      <vt:lpstr>Establecimientos_Públicos_HÁBITAT</vt:lpstr>
      <vt:lpstr>Establecimientos_Públicos_HACIENDA</vt:lpstr>
      <vt:lpstr>Establecimientos_Públicos_INTEGRACIÓN_SOCIAL</vt:lpstr>
      <vt:lpstr>Establecimientos_Públicos_MOVILIDAD</vt:lpstr>
      <vt:lpstr>Establecimientos_Públicos_SALUD</vt:lpstr>
      <vt:lpstr>FDL</vt:lpstr>
      <vt:lpstr>FDL_GOBIERNO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Sebastián Cubillos Fonseca</dc:creator>
  <cp:lastModifiedBy>Jose Sebastián Cubillos Fonseca</cp:lastModifiedBy>
  <dcterms:created xsi:type="dcterms:W3CDTF">2026-04-13T16:11:08Z</dcterms:created>
  <dcterms:modified xsi:type="dcterms:W3CDTF">2026-07-01T15:40:02Z</dcterms:modified>
</cp:coreProperties>
</file>